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18"/>
  <workbookPr defaultThemeVersion="166925"/>
  <mc:AlternateContent xmlns:mc="http://schemas.openxmlformats.org/markup-compatibility/2006">
    <mc:Choice Requires="x15">
      <x15ac:absPath xmlns:x15ac="http://schemas.microsoft.com/office/spreadsheetml/2010/11/ac" url="https://exeloncorp.sharepoint.com/sites/PHIDSMTeam/Shared Documents/ACE EE Program Portfolio/Regulatory Compliance Filings/Quarterly Progress Report/PY1 - July 2021 through June 2022/Q1 - July through September/"/>
    </mc:Choice>
  </mc:AlternateContent>
  <xr:revisionPtr revIDLastSave="571" documentId="8_{EDCA7020-04C5-42F6-BF7E-48904C4ED3CA}" xr6:coauthVersionLast="47" xr6:coauthVersionMax="47" xr10:uidLastSave="{61E75896-E616-47FF-A0C4-116D3D367A20}"/>
  <bookViews>
    <workbookView minimized="1" xWindow="1140" yWindow="1140" windowWidth="14400" windowHeight="7360" firstSheet="3" activeTab="1" xr2:uid="{00000000-000D-0000-FFFF-FFFF00000000}"/>
  </bookViews>
  <sheets>
    <sheet name="Wholesale Annual Electric (Orig" sheetId="25" state="hidden" r:id="rId1"/>
    <sheet name="Qtr Electric Master" sheetId="27" r:id="rId2"/>
    <sheet name=" Qtr Electric LMI" sheetId="29" r:id="rId3"/>
    <sheet name=" Qtr Electric Business Class" sheetId="30" r:id="rId4"/>
  </sheets>
  <definedNames>
    <definedName name="CH_COS" localSheetId="0">#REF!</definedName>
    <definedName name="dd" localSheetId="0">[0]!RDR+1</definedName>
    <definedName name="MNTH_ENERGY" localSheetId="0">#REF!</definedName>
    <definedName name="NSP_COS" localSheetId="0">#REF!</definedName>
    <definedName name="_xlnm.Print_Area" localSheetId="3">' Qtr Electric Business Class'!$A$1:$I$21</definedName>
    <definedName name="_xlnm.Print_Area" localSheetId="2">' Qtr Electric LMI'!$A$1:$I$25</definedName>
    <definedName name="_xlnm.Print_Area" localSheetId="1">'Qtr Electric Master'!$A$1:$R$40</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Qtr Electric Business Class'!#REF!</definedName>
    <definedName name="Z_E3A30FBC_675D_4AD8_9B2D_12956792A138_.wvu.Rows" localSheetId="2" hidden="1">' Qtr Electric LMI'!#REF!</definedName>
    <definedName name="Z_E3A30FBC_675D_4AD8_9B2D_12956792A138_.wvu.Rows" localSheetId="1" hidden="1">'Qtr Electric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27" l="1"/>
  <c r="O16" i="27"/>
  <c r="M16" i="27"/>
  <c r="K35" i="27"/>
  <c r="K29" i="27"/>
  <c r="O22" i="27" l="1"/>
  <c r="O21" i="27"/>
  <c r="O20" i="27"/>
  <c r="O19" i="27"/>
  <c r="O28" i="27"/>
  <c r="O27" i="27"/>
  <c r="O26" i="27"/>
  <c r="O25" i="27"/>
  <c r="K25" i="27"/>
  <c r="K28" i="27"/>
  <c r="K27" i="27"/>
  <c r="K26" i="27"/>
  <c r="K36" i="27" l="1"/>
  <c r="R16" i="27" l="1"/>
  <c r="D16" i="27"/>
  <c r="G33" i="27" l="1"/>
  <c r="G29" i="27"/>
  <c r="G28" i="27"/>
  <c r="G27" i="27"/>
  <c r="G26" i="27"/>
  <c r="G25" i="27"/>
  <c r="G23" i="27"/>
  <c r="G22" i="27"/>
  <c r="G21" i="27"/>
  <c r="G20" i="27"/>
  <c r="G19" i="27"/>
  <c r="G15" i="27"/>
  <c r="G14" i="27"/>
  <c r="G13" i="27"/>
  <c r="G12" i="27"/>
  <c r="G11" i="27"/>
  <c r="G9" i="27"/>
  <c r="G8" i="27"/>
  <c r="G10" i="27"/>
  <c r="O8" i="27"/>
  <c r="O10" i="27"/>
  <c r="O9" i="27"/>
  <c r="K10" i="27"/>
  <c r="K9" i="27"/>
  <c r="K8" i="27"/>
  <c r="O11" i="27"/>
  <c r="K11" i="27"/>
  <c r="I35" i="27"/>
  <c r="E16" i="27"/>
  <c r="R33" i="27" l="1"/>
  <c r="Q33" i="27"/>
  <c r="P33" i="27"/>
  <c r="N33" i="27"/>
  <c r="O33" i="27" s="1"/>
  <c r="M33" i="27"/>
  <c r="L33" i="27"/>
  <c r="J33" i="27"/>
  <c r="J35" i="27" s="1"/>
  <c r="I33" i="27"/>
  <c r="K33" i="27" s="1"/>
  <c r="H33" i="27"/>
  <c r="F33" i="27"/>
  <c r="E33" i="27"/>
  <c r="D33" i="27"/>
  <c r="D29" i="27"/>
  <c r="R29" i="27"/>
  <c r="Q29" i="27"/>
  <c r="P29" i="27"/>
  <c r="R23" i="27"/>
  <c r="Q23" i="27"/>
  <c r="P23" i="27"/>
  <c r="L23" i="27"/>
  <c r="R35" i="27"/>
  <c r="Q16" i="27"/>
  <c r="Q35" i="27" s="1"/>
  <c r="P35" i="27"/>
  <c r="O29" i="27"/>
  <c r="N29" i="27"/>
  <c r="L29" i="27"/>
  <c r="F29" i="27"/>
  <c r="N23" i="27"/>
  <c r="O23" i="27" s="1"/>
  <c r="M23" i="27"/>
  <c r="F23" i="27"/>
  <c r="E23" i="27"/>
  <c r="D23" i="27"/>
  <c r="E35" i="27"/>
  <c r="H23" i="27"/>
  <c r="J23" i="27"/>
  <c r="I23" i="27"/>
  <c r="K23" i="27" s="1"/>
  <c r="K14" i="27"/>
  <c r="K13" i="27"/>
  <c r="K12" i="27"/>
  <c r="I16" i="27"/>
  <c r="N16" i="27"/>
  <c r="L16" i="27"/>
  <c r="L35" i="27" s="1"/>
  <c r="J16" i="27"/>
  <c r="H16" i="27"/>
  <c r="F16" i="27"/>
  <c r="G16" i="27" s="1"/>
  <c r="D35" i="27"/>
  <c r="H35" i="27" l="1"/>
  <c r="F35" i="27"/>
  <c r="G35" i="27" s="1"/>
  <c r="N35" i="27"/>
  <c r="O35" i="27" s="1"/>
  <c r="K16" i="27"/>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<sst xmlns="http://schemas.openxmlformats.org/spreadsheetml/2006/main" count="371" uniqueCount="112">
  <si>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</si>
  <si>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</si>
  <si>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</si>
  <si>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</si>
  <si>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</si>
  <si>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</si>
  <si>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</si>
  <si>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</si>
  <si>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</si>
  <si>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</si>
  <si>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</si>
  <si>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</si>
  <si>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</si>
  <si>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</si>
  <si>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</si>
  <si>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</si>
  <si>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</si>
  <si>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</si>
  <si>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</si>
  <si>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</si>
  <si>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</si>
  <si>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</si>
  <si>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</si>
  <si>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</si>
  <si>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</si>
  <si>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</si>
  <si>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</si>
  <si>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</si>
  <si>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</si>
  <si>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</si>
  <si>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</si>
  <si>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</si>
  <si>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</si>
  <si>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</si>
  <si>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</si>
  <si>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</si>
  <si>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</si>
  <si>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</si>
  <si>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</si>
  <si>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</si>
  <si>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</si>
  <si>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</si>
  <si>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</si>
  <si>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</si>
  <si>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</si>
  <si>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</si>
  <si>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</si>
  <si>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</si>
  <si>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</si>
  <si>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</si>
  <si>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</si>
  <si>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</si>
  <si>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</si>
  <si>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</si>
  <si>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</si>
  <si>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For Period Ending PY22Q1</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</si>
  <si>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</si>
  <si>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</si>
  <si>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</si>
  <si>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</si>
  <si>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</si>
  <si>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</si>
  <si>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</si>
  <si>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</si>
  <si>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</si>
  <si>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</si>
  <si>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</si>
  <si>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</si>
  <si>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</si>
  <si>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</si>
  <si>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r>
      <t xml:space="preserve">Annual Forecasted Program Costs ($000) </t>
    </r>
    <r>
      <rPr>
        <vertAlign val="superscript"/>
        <sz val="9"/>
        <color rgb="FFFFFFFF"/>
        <rFont val="Calibri"/>
        <family val="2"/>
        <scheme val="minor"/>
      </rPr>
      <t>2</t>
    </r>
  </si>
  <si>
    <t>Reported Program Costs YTD ($000)</t>
  </si>
  <si>
    <t>YTD % of Annual Budget</t>
  </si>
  <si>
    <t>Current Quarter Annual Retail Energy Savings (MWh)</t>
  </si>
  <si>
    <t>Annual Forecasted Retail Energy Savings (MWh)</t>
  </si>
  <si>
    <t>Reported Retail Energy Savings YTD (MWh)</t>
  </si>
  <si>
    <t>YTD % of Annual Energy Savings</t>
  </si>
  <si>
    <t>Reported Wholesale Energy Savings (MWh)</t>
  </si>
  <si>
    <t>Peak Demand Savings YTD (MW)</t>
  </si>
  <si>
    <t>Lifetime Retail Savings (MWh)</t>
  </si>
  <si>
    <r>
      <t>Sub Program or Category</t>
    </r>
    <r>
      <rPr>
        <b/>
        <vertAlign val="superscript"/>
        <sz val="11"/>
        <color theme="1"/>
        <rFont val="Calibri"/>
        <family val="2"/>
        <scheme val="minor"/>
      </rPr>
      <t>1</t>
    </r>
  </si>
  <si>
    <t>Efficient Products*</t>
  </si>
  <si>
    <t>HVAC</t>
  </si>
  <si>
    <t>Food Banks</t>
  </si>
  <si>
    <t>Others</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</si>
  <si>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</si>
  <si>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</si>
  <si>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</si>
  <si>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</si>
  <si>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Sub-Program</t>
  </si>
  <si>
    <t>Direct Install*</t>
  </si>
  <si>
    <t>Prescriptive/Custom*</t>
  </si>
  <si>
    <t>Multi-Family*</t>
  </si>
  <si>
    <t>HPwES</t>
  </si>
  <si>
    <t>Subtotal Multi-Family</t>
  </si>
  <si>
    <t>N/A</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</si>
  <si>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</si>
  <si>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</si>
  <si>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Quick Home Energy Check-Up and Behavioral Program costs in PY1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</si>
  <si>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</si>
  <si>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</si>
  <si>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Reported Incentive Costs YTD ($000)</t>
  </si>
  <si>
    <t>LMI</t>
  </si>
  <si>
    <t>Non-LMI or Unverified</t>
  </si>
  <si>
    <t>TBD</t>
  </si>
  <si>
    <r>
      <t>Home Performance with Energy Star</t>
    </r>
    <r>
      <rPr>
        <vertAlign val="superscript"/>
        <sz val="11"/>
        <rFont val="Calibri"/>
        <family val="2"/>
        <scheme val="minor"/>
      </rPr>
      <t>1</t>
    </r>
    <r>
      <rPr>
        <sz val="11"/>
        <color theme="1"/>
        <rFont val="Calibri"/>
        <family val="2"/>
        <scheme val="minor"/>
      </rPr>
      <t xml:space="preserve"> </t>
    </r>
  </si>
  <si>
    <t>Quick Home Energy Check-Up</t>
  </si>
  <si>
    <t>Multi-Family</t>
  </si>
  <si>
    <t>Direct Installation/MF QHEC</t>
  </si>
  <si>
    <t>1 Income-qualified customers are directed to participate through the Comfort Partners or Moderate Income Weatherization programs.</t>
  </si>
  <si>
    <t>Small Commercial</t>
  </si>
  <si>
    <t>Large 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</si>
</sst>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 numFmtId="169" formatCode="_(* #,##0.00000_);_(* \(#,##0.00000\);_(* &quot;-&quot;??_);_(@_)"/>
    <numFmt numFmtId="170" formatCode="_(* #,##0.000000_);_(* \(#,##0.000000\);_(* &quot;-&quot;??_);_(@_)"/>
    <numFmt numFmtId="171" formatCode="0.000000"/>
  </numFmts>
  <fonts count="1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s>
  <fills count="10">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2" tint="-9.9978637043366805E-2"/>
        <bgColor indexed="64"/>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523">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0" fontId="14"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0" fontId="6" fillId="2" borderId="34" xfId="0"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4" xfId="1" applyNumberFormat="1" applyFont="1" applyFill="1" applyBorder="1" applyAlignment="1"/>
    <xf numFmtId="0" fontId="0" fillId="0" borderId="55"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8" fillId="2" borderId="38" xfId="0" applyFont="1" applyFill="1" applyBorder="1" applyAlignment="1">
      <alignment horizontal="center" vertical="center" wrapText="1"/>
    </xf>
    <xf numFmtId="9" fontId="0" fillId="0" borderId="0" xfId="3" applyFont="1" applyFill="1" applyBorder="1"/>
    <xf numFmtId="0" fontId="0" fillId="0" borderId="58" xfId="0" applyBorder="1"/>
    <xf numFmtId="0" fontId="0" fillId="0" borderId="57" xfId="0" applyBorder="1" applyAlignment="1">
      <alignment horizontal="left" vertical="center" wrapText="1"/>
    </xf>
    <xf numFmtId="0" fontId="0" fillId="0" borderId="2" xfId="0" applyBorder="1" applyAlignment="1">
      <alignment horizontal="left" vertical="center" wrapText="1"/>
    </xf>
    <xf numFmtId="0" fontId="3" fillId="3" borderId="64" xfId="0" applyFont="1" applyFill="1" applyBorder="1"/>
    <xf numFmtId="0" fontId="0" fillId="0" borderId="56" xfId="0" applyBorder="1" applyAlignment="1">
      <alignment vertical="center" wrapText="1"/>
    </xf>
    <xf numFmtId="0" fontId="3" fillId="3" borderId="59" xfId="0" applyFont="1" applyFill="1" applyBorder="1"/>
    <xf numFmtId="0" fontId="0" fillId="2" borderId="63" xfId="0" applyFill="1" applyBorder="1" applyAlignment="1">
      <alignment vertical="center" wrapText="1"/>
    </xf>
    <xf numFmtId="0" fontId="0" fillId="2" borderId="9" xfId="0" applyFill="1" applyBorder="1" applyAlignment="1">
      <alignment vertical="center" wrapText="1"/>
    </xf>
    <xf numFmtId="0" fontId="3" fillId="3" borderId="51" xfId="0" applyFont="1" applyFill="1" applyBorder="1"/>
    <xf numFmtId="0" fontId="0" fillId="0" borderId="56" xfId="0" applyBorder="1"/>
    <xf numFmtId="0" fontId="3" fillId="3" borderId="53" xfId="0" applyFont="1" applyFill="1" applyBorder="1"/>
    <xf numFmtId="0" fontId="3" fillId="3" borderId="68" xfId="0" applyFont="1" applyFill="1" applyBorder="1"/>
    <xf numFmtId="0" fontId="0" fillId="2" borderId="54" xfId="0" applyFill="1" applyBorder="1" applyAlignment="1">
      <alignment vertical="center" wrapText="1"/>
    </xf>
    <xf numFmtId="0" fontId="0" fillId="0" borderId="51" xfId="0" applyBorder="1" applyAlignment="1">
      <alignment horizontal="left" vertical="center" wrapText="1"/>
    </xf>
    <xf numFmtId="0" fontId="0" fillId="2" borderId="37" xfId="0" applyFill="1" applyBorder="1" applyAlignment="1">
      <alignment vertical="center" wrapText="1"/>
    </xf>
    <xf numFmtId="0" fontId="0" fillId="2" borderId="66" xfId="0" applyFill="1" applyBorder="1" applyAlignment="1">
      <alignment vertical="center" wrapText="1"/>
    </xf>
    <xf numFmtId="0" fontId="3" fillId="3" borderId="27" xfId="0" applyFont="1" applyFill="1" applyBorder="1"/>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3" fillId="3" borderId="64" xfId="0" applyFont="1" applyFill="1" applyBorder="1" applyAlignment="1">
      <alignment horizontal="center" vertical="center"/>
    </xf>
    <xf numFmtId="0" fontId="0" fillId="0" borderId="21" xfId="0" applyBorder="1" applyAlignment="1">
      <alignment horizontal="center" vertical="center"/>
    </xf>
    <xf numFmtId="0" fontId="0" fillId="0" borderId="64" xfId="0" applyBorder="1" applyAlignment="1">
      <alignment horizontal="center" vertical="center"/>
    </xf>
    <xf numFmtId="0" fontId="8" fillId="2" borderId="42" xfId="0" applyFont="1" applyFill="1" applyBorder="1" applyAlignment="1">
      <alignment horizontal="center" vertical="center" wrapText="1"/>
    </xf>
    <xf numFmtId="0" fontId="0" fillId="0" borderId="39" xfId="0" applyBorder="1" applyAlignment="1">
      <alignment horizontal="center" vertical="center"/>
    </xf>
    <xf numFmtId="0" fontId="3" fillId="3" borderId="49" xfId="0" applyFont="1" applyFill="1" applyBorder="1"/>
    <xf numFmtId="0" fontId="0" fillId="2" borderId="38" xfId="0" applyFill="1" applyBorder="1" applyAlignment="1">
      <alignment vertical="center" wrapText="1"/>
    </xf>
    <xf numFmtId="0" fontId="0" fillId="2" borderId="71" xfId="0" applyFill="1" applyBorder="1" applyAlignment="1">
      <alignment vertical="center" wrapText="1"/>
    </xf>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70" xfId="0" applyFont="1" applyFill="1" applyBorder="1" applyAlignment="1">
      <alignment horizontal="center" vertical="center" wrapText="1"/>
    </xf>
    <xf numFmtId="0" fontId="0" fillId="5" borderId="62" xfId="0" applyFill="1" applyBorder="1" applyAlignment="1">
      <alignment horizontal="left" vertical="center" wrapText="1"/>
    </xf>
    <xf numFmtId="0" fontId="0" fillId="5" borderId="69" xfId="0" applyFill="1" applyBorder="1" applyAlignment="1">
      <alignment horizontal="left" vertical="center" wrapText="1"/>
    </xf>
    <xf numFmtId="0" fontId="0" fillId="5" borderId="46" xfId="0" applyFill="1" applyBorder="1" applyAlignment="1">
      <alignment horizontal="left" vertical="center" wrapText="1"/>
    </xf>
    <xf numFmtId="0" fontId="3" fillId="3" borderId="64"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vertical="center" wrapText="1"/>
    </xf>
    <xf numFmtId="0" fontId="3" fillId="3" borderId="58" xfId="0" applyFont="1" applyFill="1" applyBorder="1"/>
    <xf numFmtId="0" fontId="3" fillId="3" borderId="19" xfId="0" applyFont="1" applyFill="1" applyBorder="1"/>
    <xf numFmtId="164" fontId="3" fillId="3" borderId="19" xfId="1" applyNumberFormat="1" applyFont="1" applyFill="1" applyBorder="1" applyAlignment="1"/>
    <xf numFmtId="0" fontId="0" fillId="0" borderId="23" xfId="0" applyBorder="1"/>
    <xf numFmtId="0" fontId="0" fillId="0" borderId="42" xfId="0" applyBorder="1"/>
    <xf numFmtId="0" fontId="0" fillId="0" borderId="73" xfId="0" applyBorder="1" applyAlignment="1">
      <alignment vertical="center" wrapText="1"/>
    </xf>
    <xf numFmtId="0" fontId="0" fillId="0" borderId="29" xfId="0" applyBorder="1" applyAlignment="1">
      <alignment vertical="center" wrapText="1"/>
    </xf>
    <xf numFmtId="165" fontId="3" fillId="3" borderId="64" xfId="0" applyNumberFormat="1" applyFont="1" applyFill="1" applyBorder="1" applyAlignment="1">
      <alignment horizontal="center"/>
    </xf>
    <xf numFmtId="165" fontId="3" fillId="3" borderId="54" xfId="0" applyNumberFormat="1" applyFont="1" applyFill="1" applyBorder="1" applyAlignment="1">
      <alignment horizontal="center"/>
    </xf>
    <xf numFmtId="165" fontId="3" fillId="3" borderId="60" xfId="0" applyNumberFormat="1" applyFont="1" applyFill="1" applyBorder="1" applyAlignment="1">
      <alignment horizontal="center"/>
    </xf>
    <xf numFmtId="165" fontId="0" fillId="0" borderId="46" xfId="2" applyNumberFormat="1" applyFont="1" applyBorder="1" applyAlignment="1">
      <alignment horizontal="center" vertical="center"/>
    </xf>
    <xf numFmtId="165" fontId="0" fillId="0" borderId="54" xfId="2" applyNumberFormat="1" applyFont="1" applyBorder="1" applyAlignment="1">
      <alignment horizontal="center" vertical="center"/>
    </xf>
    <xf numFmtId="165" fontId="0" fillId="0" borderId="30" xfId="2" applyNumberFormat="1" applyFont="1" applyBorder="1" applyAlignment="1">
      <alignment horizontal="center" vertical="center"/>
    </xf>
    <xf numFmtId="165" fontId="0" fillId="0" borderId="20" xfId="2" applyNumberFormat="1" applyFont="1" applyBorder="1" applyAlignment="1">
      <alignment horizontal="center" vertical="center"/>
    </xf>
    <xf numFmtId="165" fontId="0" fillId="0" borderId="22" xfId="1" applyNumberFormat="1" applyFont="1" applyBorder="1" applyAlignment="1">
      <alignment horizontal="center" vertical="center"/>
    </xf>
    <xf numFmtId="165" fontId="0" fillId="0" borderId="13" xfId="2" applyNumberFormat="1" applyFont="1" applyBorder="1" applyAlignment="1">
      <alignment horizontal="center" vertical="center"/>
    </xf>
    <xf numFmtId="165" fontId="3" fillId="3" borderId="43" xfId="0" applyNumberFormat="1" applyFont="1" applyFill="1" applyBorder="1" applyAlignment="1">
      <alignment horizontal="center"/>
    </xf>
    <xf numFmtId="165" fontId="0" fillId="2" borderId="50" xfId="0" applyNumberFormat="1" applyFill="1" applyBorder="1" applyAlignment="1">
      <alignment horizontal="center" vertical="center" wrapText="1"/>
    </xf>
    <xf numFmtId="165" fontId="0" fillId="2" borderId="27" xfId="0" applyNumberFormat="1" applyFill="1" applyBorder="1" applyAlignment="1">
      <alignment horizontal="center" vertical="center" wrapText="1"/>
    </xf>
    <xf numFmtId="165" fontId="0" fillId="2" borderId="8" xfId="0" applyNumberFormat="1" applyFill="1" applyBorder="1" applyAlignment="1">
      <alignment horizontal="center" vertical="center" wrapText="1"/>
    </xf>
    <xf numFmtId="165" fontId="3" fillId="3" borderId="68" xfId="0" applyNumberFormat="1" applyFont="1" applyFill="1" applyBorder="1" applyAlignment="1">
      <alignment horizontal="center"/>
    </xf>
    <xf numFmtId="165" fontId="3" fillId="3" borderId="34" xfId="0" applyNumberFormat="1" applyFont="1" applyFill="1" applyBorder="1" applyAlignment="1">
      <alignment horizontal="center"/>
    </xf>
    <xf numFmtId="165" fontId="0" fillId="0" borderId="10" xfId="1" applyNumberFormat="1" applyFont="1" applyBorder="1" applyAlignment="1">
      <alignment horizontal="center" vertical="center"/>
    </xf>
    <xf numFmtId="165" fontId="0" fillId="2" borderId="37" xfId="0" applyNumberFormat="1" applyFill="1" applyBorder="1" applyAlignment="1">
      <alignment horizontal="center" vertical="center" wrapText="1"/>
    </xf>
    <xf numFmtId="165" fontId="0" fillId="2" borderId="54" xfId="0" applyNumberFormat="1" applyFill="1" applyBorder="1" applyAlignment="1">
      <alignment horizontal="center" vertical="center" wrapText="1"/>
    </xf>
    <xf numFmtId="165" fontId="3" fillId="3" borderId="10" xfId="0" applyNumberFormat="1" applyFont="1" applyFill="1" applyBorder="1" applyAlignment="1">
      <alignment horizontal="center"/>
    </xf>
    <xf numFmtId="165" fontId="3" fillId="3" borderId="13" xfId="0" applyNumberFormat="1" applyFont="1" applyFill="1" applyBorder="1" applyAlignment="1">
      <alignment horizontal="center"/>
    </xf>
    <xf numFmtId="165" fontId="0" fillId="2" borderId="6" xfId="0" applyNumberFormat="1" applyFill="1" applyBorder="1" applyAlignment="1">
      <alignment horizontal="center" vertical="center" wrapText="1"/>
    </xf>
    <xf numFmtId="168" fontId="3" fillId="3" borderId="1" xfId="3" applyNumberFormat="1" applyFont="1" applyFill="1" applyBorder="1" applyAlignment="1">
      <alignment horizontal="center"/>
    </xf>
    <xf numFmtId="168" fontId="0" fillId="0" borderId="7" xfId="3" applyNumberFormat="1" applyFont="1" applyBorder="1" applyAlignment="1">
      <alignment horizontal="center" vertical="center"/>
    </xf>
    <xf numFmtId="168" fontId="0" fillId="0" borderId="21" xfId="3" applyNumberFormat="1" applyFont="1" applyBorder="1" applyAlignment="1">
      <alignment horizontal="center" vertical="center"/>
    </xf>
    <xf numFmtId="168" fontId="0" fillId="0" borderId="11" xfId="3" applyNumberFormat="1" applyFont="1" applyBorder="1" applyAlignment="1">
      <alignment horizontal="center" vertical="center"/>
    </xf>
    <xf numFmtId="168" fontId="0" fillId="0" borderId="3" xfId="3" applyNumberFormat="1" applyFont="1" applyBorder="1" applyAlignment="1">
      <alignment horizontal="center" vertical="center"/>
    </xf>
    <xf numFmtId="168" fontId="3" fillId="3" borderId="48" xfId="3" applyNumberFormat="1" applyFont="1" applyFill="1" applyBorder="1" applyAlignment="1">
      <alignment horizontal="center"/>
    </xf>
    <xf numFmtId="168" fontId="0" fillId="2" borderId="9" xfId="3" applyNumberFormat="1" applyFont="1" applyFill="1" applyBorder="1" applyAlignment="1">
      <alignment horizontal="center" vertical="center" wrapText="1"/>
    </xf>
    <xf numFmtId="168" fontId="3" fillId="3" borderId="74" xfId="3" applyNumberFormat="1" applyFont="1" applyFill="1" applyBorder="1" applyAlignment="1">
      <alignment horizontal="center"/>
    </xf>
    <xf numFmtId="168" fontId="0" fillId="0" borderId="39" xfId="3" applyNumberFormat="1" applyFont="1" applyBorder="1" applyAlignment="1">
      <alignment horizontal="center" vertical="center"/>
    </xf>
    <xf numFmtId="168" fontId="0" fillId="0" borderId="41" xfId="3" applyNumberFormat="1" applyFont="1" applyBorder="1" applyAlignment="1">
      <alignment horizontal="center" vertical="center"/>
    </xf>
    <xf numFmtId="168" fontId="3" fillId="3" borderId="44" xfId="3" applyNumberFormat="1" applyFont="1" applyFill="1" applyBorder="1" applyAlignment="1">
      <alignment horizontal="center"/>
    </xf>
    <xf numFmtId="168" fontId="0" fillId="2" borderId="66" xfId="3" applyNumberFormat="1" applyFont="1" applyFill="1" applyBorder="1" applyAlignment="1">
      <alignment horizontal="center" vertical="center" wrapText="1"/>
    </xf>
    <xf numFmtId="168" fontId="0" fillId="0" borderId="28" xfId="3" applyNumberFormat="1" applyFont="1" applyBorder="1" applyAlignment="1">
      <alignment horizontal="center" vertical="center"/>
    </xf>
    <xf numFmtId="168" fontId="3" fillId="3" borderId="11" xfId="3" applyNumberFormat="1" applyFont="1" applyFill="1" applyBorder="1" applyAlignment="1">
      <alignment horizontal="center"/>
    </xf>
    <xf numFmtId="168" fontId="0" fillId="2" borderId="7" xfId="3" applyNumberFormat="1" applyFont="1" applyFill="1" applyBorder="1" applyAlignment="1">
      <alignment horizontal="center" vertical="center" wrapText="1"/>
    </xf>
    <xf numFmtId="168" fontId="3" fillId="3" borderId="66" xfId="3" applyNumberFormat="1" applyFont="1" applyFill="1" applyBorder="1" applyAlignment="1">
      <alignment horizontal="center"/>
    </xf>
    <xf numFmtId="168" fontId="0" fillId="0" borderId="46" xfId="3" applyNumberFormat="1" applyFont="1" applyBorder="1" applyAlignment="1">
      <alignment horizontal="center" vertical="center"/>
    </xf>
    <xf numFmtId="168" fontId="0" fillId="0" borderId="30" xfId="3" applyNumberFormat="1" applyFont="1" applyBorder="1" applyAlignment="1">
      <alignment horizontal="center" vertical="center"/>
    </xf>
    <xf numFmtId="168" fontId="0" fillId="0" borderId="1" xfId="3" applyNumberFormat="1" applyFont="1" applyBorder="1" applyAlignment="1">
      <alignment horizontal="center" vertical="center"/>
    </xf>
    <xf numFmtId="168" fontId="0" fillId="0" borderId="31" xfId="3" applyNumberFormat="1" applyFont="1" applyBorder="1" applyAlignment="1">
      <alignment horizontal="center" vertical="center"/>
    </xf>
    <xf numFmtId="168" fontId="0" fillId="2" borderId="75" xfId="3" applyNumberFormat="1" applyFont="1" applyFill="1" applyBorder="1" applyAlignment="1">
      <alignment horizontal="center" vertical="center" wrapText="1"/>
    </xf>
    <xf numFmtId="168" fontId="3" fillId="3" borderId="54" xfId="3" applyNumberFormat="1" applyFont="1" applyFill="1" applyBorder="1" applyAlignment="1">
      <alignment horizontal="center"/>
    </xf>
    <xf numFmtId="168" fontId="0" fillId="0" borderId="8" xfId="3" applyNumberFormat="1" applyFont="1" applyFill="1" applyBorder="1" applyAlignment="1">
      <alignment horizontal="center"/>
    </xf>
    <xf numFmtId="168" fontId="0" fillId="0" borderId="20" xfId="3" applyNumberFormat="1" applyFont="1" applyBorder="1" applyAlignment="1">
      <alignment horizontal="center" vertical="center"/>
    </xf>
    <xf numFmtId="168" fontId="0" fillId="0" borderId="20" xfId="3" applyNumberFormat="1" applyFont="1" applyFill="1" applyBorder="1" applyAlignment="1">
      <alignment horizontal="center"/>
    </xf>
    <xf numFmtId="168" fontId="0" fillId="0" borderId="24" xfId="3" applyNumberFormat="1" applyFont="1" applyFill="1" applyBorder="1" applyAlignment="1">
      <alignment horizontal="center"/>
    </xf>
    <xf numFmtId="168" fontId="3" fillId="3" borderId="43" xfId="3" applyNumberFormat="1" applyFont="1" applyFill="1" applyBorder="1" applyAlignment="1">
      <alignment horizontal="center"/>
    </xf>
    <xf numFmtId="168" fontId="0" fillId="2" borderId="8" xfId="3" applyNumberFormat="1" applyFont="1" applyFill="1" applyBorder="1" applyAlignment="1">
      <alignment horizontal="center" vertical="center" wrapText="1"/>
    </xf>
    <xf numFmtId="168" fontId="3" fillId="3" borderId="34" xfId="3" applyNumberFormat="1" applyFont="1" applyFill="1" applyBorder="1" applyAlignment="1">
      <alignment horizontal="center"/>
    </xf>
    <xf numFmtId="168" fontId="17" fillId="0" borderId="20" xfId="3" applyNumberFormat="1" applyFont="1" applyFill="1" applyBorder="1" applyAlignment="1">
      <alignment horizontal="center"/>
    </xf>
    <xf numFmtId="168" fontId="17" fillId="0" borderId="13" xfId="3" applyNumberFormat="1" applyFont="1" applyFill="1" applyBorder="1" applyAlignment="1">
      <alignment horizontal="center"/>
    </xf>
    <xf numFmtId="168" fontId="0" fillId="2" borderId="54" xfId="3" applyNumberFormat="1" applyFont="1" applyFill="1" applyBorder="1" applyAlignment="1">
      <alignment horizontal="center" vertical="center" wrapText="1"/>
    </xf>
    <xf numFmtId="168" fontId="0" fillId="0" borderId="27" xfId="3" applyNumberFormat="1" applyFont="1" applyFill="1" applyBorder="1" applyAlignment="1">
      <alignment horizontal="center"/>
    </xf>
    <xf numFmtId="168" fontId="3" fillId="3" borderId="13" xfId="3" applyNumberFormat="1" applyFont="1" applyFill="1" applyBorder="1" applyAlignment="1">
      <alignment horizontal="center"/>
    </xf>
    <xf numFmtId="168" fontId="3" fillId="6" borderId="43" xfId="3" applyNumberFormat="1" applyFont="1" applyFill="1" applyBorder="1" applyAlignment="1">
      <alignment horizontal="center"/>
    </xf>
    <xf numFmtId="164" fontId="0" fillId="0" borderId="6" xfId="1" applyNumberFormat="1" applyFont="1" applyBorder="1" applyAlignment="1">
      <alignment horizontal="center" vertical="center"/>
    </xf>
    <xf numFmtId="164" fontId="0" fillId="0" borderId="8" xfId="1" applyNumberFormat="1" applyFont="1" applyBorder="1" applyAlignment="1">
      <alignment horizontal="center" vertical="center"/>
    </xf>
    <xf numFmtId="164" fontId="0" fillId="0" borderId="22" xfId="1" applyNumberFormat="1" applyFont="1" applyBorder="1" applyAlignment="1">
      <alignment horizontal="center" vertical="center"/>
    </xf>
    <xf numFmtId="164" fontId="0" fillId="0" borderId="20" xfId="1" applyNumberFormat="1" applyFont="1" applyBorder="1" applyAlignment="1">
      <alignment horizontal="center" vertical="center"/>
    </xf>
    <xf numFmtId="164" fontId="0" fillId="0" borderId="10" xfId="1" applyNumberFormat="1" applyFont="1" applyBorder="1" applyAlignment="1">
      <alignment horizontal="center" vertical="center"/>
    </xf>
    <xf numFmtId="164" fontId="0" fillId="0" borderId="13" xfId="1" applyNumberFormat="1" applyFont="1" applyBorder="1" applyAlignment="1">
      <alignment horizontal="center" vertical="center"/>
    </xf>
    <xf numFmtId="164" fontId="0" fillId="0" borderId="24" xfId="1" applyNumberFormat="1" applyFont="1" applyBorder="1" applyAlignment="1">
      <alignment horizontal="center" vertical="center"/>
    </xf>
    <xf numFmtId="164" fontId="3" fillId="3" borderId="59" xfId="1" applyNumberFormat="1" applyFont="1" applyFill="1" applyBorder="1" applyAlignment="1">
      <alignment horizontal="center"/>
    </xf>
    <xf numFmtId="164" fontId="3" fillId="3" borderId="43" xfId="1" applyNumberFormat="1" applyFont="1" applyFill="1" applyBorder="1" applyAlignment="1">
      <alignment horizontal="center"/>
    </xf>
    <xf numFmtId="164" fontId="0" fillId="2" borderId="63" xfId="1" applyNumberFormat="1" applyFont="1" applyFill="1" applyBorder="1" applyAlignment="1">
      <alignment horizontal="center" vertical="center" wrapText="1"/>
    </xf>
    <xf numFmtId="164" fontId="0" fillId="2" borderId="8" xfId="1" applyNumberFormat="1" applyFont="1" applyFill="1" applyBorder="1" applyAlignment="1">
      <alignment horizontal="center" vertical="center" wrapText="1"/>
    </xf>
    <xf numFmtId="164" fontId="3" fillId="3" borderId="68" xfId="1" applyNumberFormat="1" applyFont="1" applyFill="1" applyBorder="1" applyAlignment="1">
      <alignment horizontal="center"/>
    </xf>
    <xf numFmtId="164" fontId="3" fillId="3" borderId="34" xfId="1" applyNumberFormat="1" applyFont="1" applyFill="1" applyBorder="1" applyAlignment="1">
      <alignment horizontal="center"/>
    </xf>
    <xf numFmtId="164" fontId="3" fillId="3" borderId="40" xfId="1" applyNumberFormat="1" applyFont="1" applyFill="1" applyBorder="1" applyAlignment="1">
      <alignment horizontal="center"/>
    </xf>
    <xf numFmtId="164" fontId="0" fillId="2" borderId="37"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xf numFmtId="164" fontId="0" fillId="0" borderId="25" xfId="1" applyNumberFormat="1" applyFont="1" applyBorder="1" applyAlignment="1">
      <alignment horizontal="center" vertical="center"/>
    </xf>
    <xf numFmtId="164" fontId="0" fillId="0" borderId="27" xfId="1" applyNumberFormat="1" applyFont="1" applyBorder="1" applyAlignment="1">
      <alignment horizontal="center" vertical="center"/>
    </xf>
    <xf numFmtId="164" fontId="3" fillId="3" borderId="10" xfId="1" applyNumberFormat="1" applyFont="1" applyFill="1" applyBorder="1" applyAlignment="1">
      <alignment horizontal="center"/>
    </xf>
    <xf numFmtId="164" fontId="3" fillId="3" borderId="13" xfId="1" applyNumberFormat="1" applyFont="1" applyFill="1" applyBorder="1" applyAlignment="1">
      <alignment horizontal="center"/>
    </xf>
    <xf numFmtId="164" fontId="0" fillId="2" borderId="6" xfId="1" applyNumberFormat="1" applyFont="1" applyFill="1" applyBorder="1" applyAlignment="1">
      <alignment horizontal="center" vertical="center" wrapText="1"/>
    </xf>
    <xf numFmtId="164" fontId="3" fillId="6" borderId="40" xfId="1" applyNumberFormat="1" applyFont="1" applyFill="1" applyBorder="1" applyAlignment="1">
      <alignment horizontal="center"/>
    </xf>
    <xf numFmtId="164" fontId="3" fillId="6" borderId="43" xfId="1" applyNumberFormat="1" applyFont="1" applyFill="1" applyBorder="1" applyAlignment="1">
      <alignment horizontal="center"/>
    </xf>
    <xf numFmtId="0" fontId="3" fillId="3" borderId="37" xfId="0" applyFont="1" applyFill="1" applyBorder="1" applyAlignment="1">
      <alignment horizontal="center"/>
    </xf>
    <xf numFmtId="0" fontId="3" fillId="3" borderId="54" xfId="0" applyFont="1" applyFill="1" applyBorder="1" applyAlignment="1">
      <alignment horizontal="center"/>
    </xf>
    <xf numFmtId="164" fontId="0" fillId="0" borderId="6" xfId="1" applyNumberFormat="1" applyFont="1" applyFill="1" applyBorder="1" applyAlignment="1">
      <alignment horizontal="center" vertical="center"/>
    </xf>
    <xf numFmtId="164" fontId="0" fillId="0" borderId="8" xfId="1" applyNumberFormat="1" applyFont="1" applyFill="1" applyBorder="1" applyAlignment="1">
      <alignment horizontal="center" vertical="center"/>
    </xf>
    <xf numFmtId="168" fontId="0" fillId="0" borderId="7" xfId="3" applyNumberFormat="1" applyFont="1" applyFill="1" applyBorder="1" applyAlignment="1">
      <alignment horizontal="center" vertical="center"/>
    </xf>
    <xf numFmtId="164" fontId="0" fillId="0" borderId="22" xfId="1" applyNumberFormat="1" applyFont="1" applyFill="1" applyBorder="1" applyAlignment="1">
      <alignment horizontal="center" vertical="center"/>
    </xf>
    <xf numFmtId="164" fontId="0" fillId="0" borderId="20" xfId="1" applyNumberFormat="1" applyFont="1" applyFill="1" applyBorder="1" applyAlignment="1">
      <alignment horizontal="center" vertical="center"/>
    </xf>
    <xf numFmtId="168" fontId="0" fillId="0" borderId="21" xfId="3" applyNumberFormat="1" applyFont="1" applyFill="1" applyBorder="1" applyAlignment="1">
      <alignment horizontal="center" vertical="center"/>
    </xf>
    <xf numFmtId="165" fontId="0" fillId="0" borderId="8" xfId="0" applyNumberFormat="1" applyBorder="1" applyAlignment="1">
      <alignment horizontal="center" vertical="center"/>
    </xf>
    <xf numFmtId="165" fontId="0" fillId="0" borderId="20" xfId="0" applyNumberFormat="1" applyBorder="1" applyAlignment="1">
      <alignment horizontal="center" vertical="center"/>
    </xf>
    <xf numFmtId="165" fontId="0" fillId="0" borderId="47" xfId="0" applyNumberFormat="1" applyBorder="1" applyAlignment="1">
      <alignment horizontal="center" vertical="center"/>
    </xf>
    <xf numFmtId="165" fontId="0" fillId="0" borderId="36" xfId="0" applyNumberFormat="1" applyBorder="1" applyAlignment="1">
      <alignment horizontal="center" vertical="center"/>
    </xf>
    <xf numFmtId="165" fontId="0" fillId="0" borderId="25" xfId="0" applyNumberFormat="1" applyBorder="1" applyAlignment="1">
      <alignment horizontal="center"/>
    </xf>
    <xf numFmtId="165" fontId="0" fillId="0" borderId="27" xfId="0" applyNumberFormat="1" applyBorder="1" applyAlignment="1">
      <alignment horizontal="center"/>
    </xf>
    <xf numFmtId="168" fontId="0" fillId="0" borderId="28" xfId="3" applyNumberFormat="1" applyFont="1" applyBorder="1" applyAlignment="1">
      <alignment horizontal="center"/>
    </xf>
    <xf numFmtId="165" fontId="0" fillId="0" borderId="8" xfId="2" applyNumberFormat="1" applyFont="1" applyFill="1" applyBorder="1" applyAlignment="1">
      <alignment horizontal="center" vertical="center"/>
    </xf>
    <xf numFmtId="164" fontId="0" fillId="0" borderId="25" xfId="1" applyNumberFormat="1" applyFont="1" applyBorder="1" applyAlignment="1">
      <alignment horizontal="center"/>
    </xf>
    <xf numFmtId="164" fontId="0" fillId="0" borderId="27" xfId="1" applyNumberFormat="1" applyFont="1" applyBorder="1" applyAlignment="1">
      <alignment horizontal="center"/>
    </xf>
    <xf numFmtId="164" fontId="0" fillId="0" borderId="47" xfId="1" applyNumberFormat="1" applyFont="1" applyFill="1" applyBorder="1" applyAlignment="1">
      <alignment horizontal="center" vertical="center"/>
    </xf>
    <xf numFmtId="164" fontId="0" fillId="0" borderId="36" xfId="1" applyNumberFormat="1" applyFont="1" applyFill="1" applyBorder="1" applyAlignment="1">
      <alignment horizontal="center" vertical="center"/>
    </xf>
    <xf numFmtId="0" fontId="0" fillId="0" borderId="52" xfId="0" applyBorder="1" applyAlignment="1">
      <alignment horizontal="left" vertical="center" wrapText="1"/>
    </xf>
    <xf numFmtId="168" fontId="0" fillId="0" borderId="34" xfId="3" applyNumberFormat="1" applyFont="1" applyFill="1" applyBorder="1" applyAlignment="1">
      <alignment horizontal="center"/>
    </xf>
    <xf numFmtId="0" fontId="0" fillId="0" borderId="25" xfId="0" applyBorder="1"/>
    <xf numFmtId="0" fontId="0" fillId="0" borderId="27" xfId="0" applyBorder="1"/>
    <xf numFmtId="0" fontId="3" fillId="3" borderId="55" xfId="0" applyFont="1" applyFill="1" applyBorder="1"/>
    <xf numFmtId="164" fontId="3" fillId="3" borderId="2" xfId="1" applyNumberFormat="1" applyFont="1" applyFill="1" applyBorder="1" applyAlignment="1">
      <alignment horizontal="center"/>
    </xf>
    <xf numFmtId="164" fontId="3" fillId="3" borderId="24" xfId="1" applyNumberFormat="1" applyFont="1" applyFill="1" applyBorder="1" applyAlignment="1">
      <alignment horizontal="center"/>
    </xf>
    <xf numFmtId="168" fontId="3" fillId="3" borderId="3" xfId="3" applyNumberFormat="1" applyFont="1" applyFill="1" applyBorder="1" applyAlignment="1">
      <alignment horizontal="center"/>
    </xf>
    <xf numFmtId="165" fontId="3" fillId="3" borderId="2" xfId="0" applyNumberFormat="1" applyFont="1" applyFill="1" applyBorder="1" applyAlignment="1">
      <alignment horizontal="center"/>
    </xf>
    <xf numFmtId="165" fontId="3" fillId="3" borderId="24" xfId="0" applyNumberFormat="1" applyFont="1" applyFill="1" applyBorder="1" applyAlignment="1">
      <alignment horizontal="center"/>
    </xf>
    <xf numFmtId="168" fontId="3" fillId="3" borderId="24" xfId="3" applyNumberFormat="1" applyFont="1" applyFill="1" applyBorder="1" applyAlignment="1">
      <alignment horizontal="center"/>
    </xf>
    <xf numFmtId="164" fontId="3" fillId="3" borderId="76" xfId="1" applyNumberFormat="1" applyFont="1" applyFill="1" applyBorder="1" applyAlignment="1">
      <alignment horizontal="center"/>
    </xf>
    <xf numFmtId="0" fontId="3" fillId="9" borderId="51" xfId="0" applyFont="1" applyFill="1" applyBorder="1"/>
    <xf numFmtId="0" fontId="3" fillId="3" borderId="66"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0" xfId="1" applyNumberFormat="1" applyFont="1" applyFill="1" applyBorder="1" applyAlignment="1">
      <alignment horizontal="center"/>
    </xf>
    <xf numFmtId="164" fontId="0" fillId="0" borderId="64" xfId="1" applyNumberFormat="1" applyFont="1" applyBorder="1" applyAlignment="1">
      <alignment horizontal="center" vertical="center"/>
    </xf>
    <xf numFmtId="164" fontId="0" fillId="0" borderId="54" xfId="1" applyNumberFormat="1" applyFont="1" applyBorder="1" applyAlignment="1">
      <alignment horizontal="center" vertical="center"/>
    </xf>
    <xf numFmtId="164" fontId="3" fillId="3" borderId="48" xfId="1" applyNumberFormat="1" applyFont="1" applyFill="1" applyBorder="1" applyAlignment="1">
      <alignment horizontal="center"/>
    </xf>
    <xf numFmtId="164" fontId="0" fillId="2" borderId="67" xfId="1" applyNumberFormat="1" applyFont="1" applyFill="1" applyBorder="1" applyAlignment="1">
      <alignment horizontal="center" vertical="center" wrapText="1"/>
    </xf>
    <xf numFmtId="164" fontId="3" fillId="3" borderId="62" xfId="1" applyNumberFormat="1" applyFont="1" applyFill="1" applyBorder="1" applyAlignment="1">
      <alignment horizontal="center"/>
    </xf>
    <xf numFmtId="164" fontId="17" fillId="0" borderId="20" xfId="1" applyNumberFormat="1" applyFont="1" applyFill="1" applyBorder="1" applyAlignment="1">
      <alignment horizontal="center"/>
    </xf>
    <xf numFmtId="164" fontId="17" fillId="0" borderId="13" xfId="1" applyNumberFormat="1" applyFont="1" applyFill="1" applyBorder="1" applyAlignment="1">
      <alignment horizontal="center"/>
    </xf>
    <xf numFmtId="164" fontId="3" fillId="3" borderId="4" xfId="1" applyNumberFormat="1" applyFont="1" applyFill="1" applyBorder="1" applyAlignment="1">
      <alignment horizontal="center"/>
    </xf>
    <xf numFmtId="164" fontId="0" fillId="0" borderId="27" xfId="1" applyNumberFormat="1" applyFont="1" applyFill="1" applyBorder="1" applyAlignment="1">
      <alignment horizontal="center"/>
    </xf>
    <xf numFmtId="164" fontId="0" fillId="0" borderId="7" xfId="1" applyNumberFormat="1" applyFont="1" applyFill="1" applyBorder="1" applyAlignment="1">
      <alignment horizontal="center"/>
    </xf>
    <xf numFmtId="164" fontId="0" fillId="0" borderId="21" xfId="1" applyNumberFormat="1" applyFont="1" applyFill="1" applyBorder="1" applyAlignment="1">
      <alignment horizontal="center"/>
    </xf>
    <xf numFmtId="164" fontId="0" fillId="0" borderId="24" xfId="1" applyNumberFormat="1" applyFont="1" applyFill="1" applyBorder="1" applyAlignment="1">
      <alignment horizontal="center"/>
    </xf>
    <xf numFmtId="164" fontId="3" fillId="3" borderId="65" xfId="1" applyNumberFormat="1" applyFont="1" applyFill="1" applyBorder="1" applyAlignment="1">
      <alignment horizontal="center"/>
    </xf>
    <xf numFmtId="164" fontId="0" fillId="2" borderId="9" xfId="1" applyNumberFormat="1" applyFont="1" applyFill="1" applyBorder="1" applyAlignment="1">
      <alignment horizontal="center" vertical="center" wrapText="1"/>
    </xf>
    <xf numFmtId="164" fontId="3" fillId="3" borderId="74" xfId="1" applyNumberFormat="1" applyFont="1" applyFill="1" applyBorder="1" applyAlignment="1">
      <alignment horizontal="center"/>
    </xf>
    <xf numFmtId="164" fontId="17" fillId="0" borderId="21" xfId="1" applyNumberFormat="1" applyFont="1" applyFill="1" applyBorder="1" applyAlignment="1">
      <alignment horizontal="center"/>
    </xf>
    <xf numFmtId="164" fontId="17" fillId="0" borderId="11" xfId="1" applyNumberFormat="1" applyFont="1" applyFill="1" applyBorder="1" applyAlignment="1">
      <alignment horizontal="center"/>
    </xf>
    <xf numFmtId="164" fontId="3" fillId="3" borderId="49" xfId="1" applyNumberFormat="1" applyFont="1" applyFill="1" applyBorder="1" applyAlignment="1">
      <alignment horizontal="center"/>
    </xf>
    <xf numFmtId="164" fontId="0" fillId="2" borderId="66" xfId="1" applyNumberFormat="1" applyFont="1" applyFill="1" applyBorder="1" applyAlignment="1">
      <alignment horizontal="center" vertical="center" wrapText="1"/>
    </xf>
    <xf numFmtId="164" fontId="3" fillId="3" borderId="3" xfId="1" applyNumberFormat="1" applyFont="1" applyFill="1" applyBorder="1" applyAlignment="1">
      <alignment horizontal="center"/>
    </xf>
    <xf numFmtId="164" fontId="0" fillId="0" borderId="28" xfId="1" applyNumberFormat="1" applyFont="1" applyFill="1" applyBorder="1" applyAlignment="1">
      <alignment horizontal="center"/>
    </xf>
    <xf numFmtId="164" fontId="3" fillId="3" borderId="11" xfId="1" applyNumberFormat="1" applyFont="1" applyFill="1" applyBorder="1" applyAlignment="1">
      <alignment horizontal="center"/>
    </xf>
    <xf numFmtId="164" fontId="0" fillId="2" borderId="7" xfId="1" applyNumberFormat="1" applyFont="1" applyFill="1" applyBorder="1" applyAlignment="1">
      <alignment horizontal="center" vertical="center" wrapText="1"/>
    </xf>
    <xf numFmtId="164" fontId="3" fillId="6" borderId="44" xfId="1" applyNumberFormat="1" applyFont="1" applyFill="1" applyBorder="1" applyAlignment="1">
      <alignment horizontal="center"/>
    </xf>
    <xf numFmtId="164" fontId="0" fillId="0" borderId="32" xfId="1" applyNumberFormat="1" applyFont="1" applyBorder="1" applyAlignment="1">
      <alignment horizontal="center" vertical="center"/>
    </xf>
    <xf numFmtId="164" fontId="0" fillId="0" borderId="34" xfId="1" applyNumberFormat="1" applyFont="1" applyBorder="1" applyAlignment="1">
      <alignment horizontal="center" vertical="center"/>
    </xf>
    <xf numFmtId="168" fontId="0" fillId="0" borderId="35" xfId="3" applyNumberFormat="1" applyFont="1" applyBorder="1" applyAlignment="1">
      <alignment horizontal="center" vertical="center"/>
    </xf>
    <xf numFmtId="165" fontId="0" fillId="0" borderId="68" xfId="2" applyNumberFormat="1" applyFont="1" applyBorder="1" applyAlignment="1">
      <alignment horizontal="center" vertical="center"/>
    </xf>
    <xf numFmtId="165" fontId="0" fillId="0" borderId="34" xfId="2" applyNumberFormat="1" applyFont="1" applyBorder="1" applyAlignment="1">
      <alignment horizontal="center" vertical="center"/>
    </xf>
    <xf numFmtId="168" fontId="0" fillId="0" borderId="74" xfId="3" applyNumberFormat="1" applyFont="1" applyBorder="1" applyAlignment="1">
      <alignment horizontal="center" vertical="center"/>
    </xf>
    <xf numFmtId="164" fontId="0" fillId="0" borderId="68" xfId="1" applyNumberFormat="1" applyFont="1" applyBorder="1" applyAlignment="1">
      <alignment horizontal="center" vertical="center"/>
    </xf>
    <xf numFmtId="164" fontId="0" fillId="0" borderId="34" xfId="1" applyNumberFormat="1" applyFont="1" applyFill="1" applyBorder="1" applyAlignment="1">
      <alignment horizontal="center"/>
    </xf>
    <xf numFmtId="164" fontId="0" fillId="0" borderId="35" xfId="1" applyNumberFormat="1" applyFont="1" applyFill="1" applyBorder="1" applyAlignment="1">
      <alignment horizontal="center"/>
    </xf>
    <xf numFmtId="165" fontId="3" fillId="3" borderId="40" xfId="2" applyNumberFormat="1" applyFont="1" applyFill="1" applyBorder="1" applyAlignment="1">
      <alignment horizontal="center"/>
    </xf>
    <xf numFmtId="165" fontId="3" fillId="3" borderId="43" xfId="2" applyNumberFormat="1" applyFont="1" applyFill="1" applyBorder="1" applyAlignment="1">
      <alignment horizontal="center"/>
    </xf>
    <xf numFmtId="164" fontId="0" fillId="0" borderId="23" xfId="1" applyNumberFormat="1" applyFont="1" applyBorder="1" applyAlignment="1">
      <alignment horizontal="center" vertical="center"/>
    </xf>
    <xf numFmtId="168" fontId="0" fillId="0" borderId="70" xfId="3" applyNumberFormat="1" applyFont="1" applyBorder="1" applyAlignment="1">
      <alignment horizontal="center" vertical="center"/>
    </xf>
    <xf numFmtId="165" fontId="0" fillId="0" borderId="2" xfId="2" applyNumberFormat="1" applyFont="1" applyBorder="1" applyAlignment="1">
      <alignment horizontal="center" vertical="center"/>
    </xf>
    <xf numFmtId="165" fontId="0" fillId="0" borderId="24" xfId="2" applyNumberFormat="1" applyFont="1" applyBorder="1" applyAlignment="1">
      <alignment horizontal="center" vertical="center"/>
    </xf>
    <xf numFmtId="164" fontId="0" fillId="0" borderId="70" xfId="1" applyNumberFormat="1" applyFont="1" applyFill="1" applyBorder="1" applyAlignment="1">
      <alignment horizontal="center"/>
    </xf>
    <xf numFmtId="0" fontId="3" fillId="9" borderId="50" xfId="0" applyFont="1" applyFill="1" applyBorder="1"/>
    <xf numFmtId="164" fontId="3" fillId="8" borderId="10" xfId="1" applyNumberFormat="1" applyFont="1" applyFill="1" applyBorder="1" applyAlignment="1">
      <alignment horizontal="center" vertical="center"/>
    </xf>
    <xf numFmtId="164" fontId="3" fillId="8" borderId="13" xfId="1" applyNumberFormat="1" applyFont="1" applyFill="1" applyBorder="1" applyAlignment="1">
      <alignment horizontal="center" vertical="center"/>
    </xf>
    <xf numFmtId="168" fontId="3" fillId="8" borderId="11" xfId="3" applyNumberFormat="1" applyFont="1" applyFill="1" applyBorder="1" applyAlignment="1">
      <alignment horizontal="center" vertical="center"/>
    </xf>
    <xf numFmtId="165" fontId="3" fillId="8" borderId="0" xfId="2" applyNumberFormat="1" applyFont="1" applyFill="1" applyBorder="1" applyAlignment="1">
      <alignment horizontal="center" vertical="center"/>
    </xf>
    <xf numFmtId="165" fontId="3" fillId="8" borderId="13" xfId="2" applyNumberFormat="1" applyFont="1" applyFill="1" applyBorder="1" applyAlignment="1">
      <alignment horizontal="center" vertical="center"/>
    </xf>
    <xf numFmtId="165" fontId="3" fillId="8" borderId="18" xfId="2" applyNumberFormat="1" applyFont="1" applyFill="1" applyBorder="1" applyAlignment="1">
      <alignment horizontal="center" vertical="center"/>
    </xf>
    <xf numFmtId="168" fontId="3" fillId="8" borderId="0" xfId="3" applyNumberFormat="1" applyFont="1" applyFill="1" applyBorder="1" applyAlignment="1">
      <alignment horizontal="center" vertical="center"/>
    </xf>
    <xf numFmtId="164" fontId="3" fillId="8" borderId="13" xfId="1" applyNumberFormat="1" applyFont="1" applyFill="1" applyBorder="1" applyAlignment="1">
      <alignment horizontal="center"/>
    </xf>
    <xf numFmtId="168" fontId="3" fillId="8" borderId="13" xfId="3" applyNumberFormat="1" applyFont="1" applyFill="1" applyBorder="1" applyAlignment="1">
      <alignment horizontal="center"/>
    </xf>
    <xf numFmtId="0" fontId="3" fillId="9" borderId="53" xfId="0" applyFont="1" applyFill="1" applyBorder="1"/>
    <xf numFmtId="164" fontId="9" fillId="8" borderId="13" xfId="1" applyNumberFormat="1" applyFont="1" applyFill="1" applyBorder="1" applyAlignment="1">
      <alignment horizontal="center"/>
    </xf>
    <xf numFmtId="164" fontId="9" fillId="8" borderId="11" xfId="1" applyNumberFormat="1" applyFont="1" applyFill="1" applyBorder="1" applyAlignment="1">
      <alignment horizontal="center"/>
    </xf>
    <xf numFmtId="168" fontId="0" fillId="0" borderId="72" xfId="3" applyNumberFormat="1" applyFont="1" applyBorder="1" applyAlignment="1">
      <alignment horizontal="center" vertical="center"/>
    </xf>
    <xf numFmtId="165" fontId="0" fillId="0" borderId="25" xfId="1" applyNumberFormat="1" applyFont="1" applyBorder="1" applyAlignment="1">
      <alignment horizontal="center" vertical="center"/>
    </xf>
    <xf numFmtId="165" fontId="0" fillId="0" borderId="27" xfId="2" applyNumberFormat="1" applyFont="1" applyBorder="1" applyAlignment="1">
      <alignment horizontal="center" vertical="center"/>
    </xf>
    <xf numFmtId="164" fontId="17" fillId="0" borderId="27" xfId="1" applyNumberFormat="1" applyFont="1" applyFill="1" applyBorder="1" applyAlignment="1">
      <alignment horizontal="center"/>
    </xf>
    <xf numFmtId="168" fontId="17" fillId="0" borderId="27" xfId="3" applyNumberFormat="1" applyFont="1" applyFill="1" applyBorder="1" applyAlignment="1">
      <alignment horizontal="center"/>
    </xf>
    <xf numFmtId="164" fontId="17" fillId="0" borderId="28" xfId="1" applyNumberFormat="1" applyFont="1" applyFill="1" applyBorder="1" applyAlignment="1">
      <alignment horizontal="center"/>
    </xf>
    <xf numFmtId="165" fontId="0" fillId="0" borderId="23" xfId="1" applyNumberFormat="1" applyFont="1" applyBorder="1" applyAlignment="1">
      <alignment horizontal="center" vertical="center"/>
    </xf>
    <xf numFmtId="164" fontId="17" fillId="0" borderId="24" xfId="1" applyNumberFormat="1" applyFont="1" applyFill="1" applyBorder="1" applyAlignment="1">
      <alignment horizontal="center"/>
    </xf>
    <xf numFmtId="168" fontId="17" fillId="0" borderId="24" xfId="3" applyNumberFormat="1" applyFont="1" applyFill="1" applyBorder="1" applyAlignment="1">
      <alignment horizontal="center"/>
    </xf>
    <xf numFmtId="164" fontId="17" fillId="0" borderId="70" xfId="1" applyNumberFormat="1" applyFont="1" applyFill="1" applyBorder="1" applyAlignment="1">
      <alignment horizontal="center"/>
    </xf>
    <xf numFmtId="0" fontId="14" fillId="0" borderId="0" xfId="0" applyFont="1" applyFill="1"/>
    <xf numFmtId="0" fontId="2" fillId="0" borderId="0" xfId="0" applyFont="1" applyFill="1"/>
    <xf numFmtId="1" fontId="0" fillId="0" borderId="0" xfId="0" applyNumberFormat="1"/>
    <xf numFmtId="164" fontId="14" fillId="0" borderId="8" xfId="1" applyNumberFormat="1" applyFont="1" applyFill="1" applyBorder="1" applyAlignment="1">
      <alignment horizontal="center"/>
    </xf>
    <xf numFmtId="164" fontId="14" fillId="0" borderId="20" xfId="1" applyNumberFormat="1" applyFont="1" applyFill="1" applyBorder="1" applyAlignment="1">
      <alignment horizontal="center"/>
    </xf>
    <xf numFmtId="164" fontId="14" fillId="0" borderId="20" xfId="1" applyNumberFormat="1" applyFont="1" applyBorder="1" applyAlignment="1">
      <alignment horizontal="center" vertical="center"/>
    </xf>
    <xf numFmtId="164" fontId="14" fillId="0" borderId="7" xfId="1" applyNumberFormat="1" applyFont="1" applyFill="1" applyBorder="1" applyAlignment="1">
      <alignment horizontal="center"/>
    </xf>
    <xf numFmtId="164" fontId="14" fillId="0" borderId="21" xfId="1" applyNumberFormat="1" applyFont="1" applyFill="1" applyBorder="1" applyAlignment="1">
      <alignment horizontal="center"/>
    </xf>
    <xf numFmtId="0" fontId="14" fillId="0" borderId="29" xfId="0" applyFont="1" applyBorder="1"/>
    <xf numFmtId="164" fontId="0" fillId="0" borderId="29" xfId="1" applyNumberFormat="1" applyFont="1" applyFill="1" applyBorder="1" applyAlignment="1">
      <alignment horizontal="center" vertical="center"/>
    </xf>
    <xf numFmtId="0" fontId="14" fillId="0" borderId="57" xfId="0" applyFont="1" applyBorder="1" applyAlignment="1">
      <alignment horizontal="left" vertical="center" wrapText="1"/>
    </xf>
    <xf numFmtId="0" fontId="14" fillId="0" borderId="55" xfId="0" applyFont="1" applyBorder="1" applyAlignment="1">
      <alignment horizontal="left" vertical="center" wrapText="1"/>
    </xf>
    <xf numFmtId="0" fontId="0" fillId="0" borderId="0" xfId="0" applyAlignment="1"/>
    <xf numFmtId="43" fontId="3" fillId="3" borderId="43" xfId="1" applyNumberFormat="1" applyFont="1" applyFill="1" applyBorder="1" applyAlignment="1">
      <alignment horizontal="center"/>
    </xf>
    <xf numFmtId="43" fontId="3" fillId="0" borderId="0" xfId="1" applyNumberFormat="1" applyFont="1" applyFill="1" applyBorder="1" applyAlignment="1"/>
    <xf numFmtId="169" fontId="0" fillId="0" borderId="0" xfId="1" applyNumberFormat="1" applyFont="1" applyFill="1" applyBorder="1"/>
    <xf numFmtId="164" fontId="0" fillId="0" borderId="2" xfId="1" applyNumberFormat="1" applyFont="1" applyFill="1" applyBorder="1" applyAlignment="1">
      <alignment horizontal="center" vertical="center"/>
    </xf>
    <xf numFmtId="164" fontId="0" fillId="0" borderId="24" xfId="1" applyNumberFormat="1" applyFont="1" applyFill="1" applyBorder="1" applyAlignment="1">
      <alignment horizontal="center" vertical="center"/>
    </xf>
    <xf numFmtId="165" fontId="0" fillId="0" borderId="0" xfId="2"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0" fontId="0" fillId="0" borderId="0" xfId="3" applyNumberFormat="1" applyFont="1" applyFill="1" applyBorder="1" applyAlignment="1">
      <alignment horizontal="center" vertical="center"/>
    </xf>
    <xf numFmtId="171" fontId="0" fillId="0" borderId="0" xfId="3" applyNumberFormat="1" applyFont="1" applyFill="1" applyBorder="1" applyAlignment="1">
      <alignment horizontal="center" vertical="center"/>
    </xf>
    <xf numFmtId="170" fontId="0" fillId="0" borderId="0" xfId="1" applyNumberFormat="1" applyFont="1" applyFill="1" applyBorder="1" applyAlignment="1">
      <alignment horizontal="center" vertical="center"/>
    </xf>
    <xf numFmtId="0" fontId="0" fillId="0" borderId="0" xfId="2" applyNumberFormat="1" applyFont="1" applyFill="1" applyBorder="1" applyAlignment="1">
      <alignment horizontal="center" vertical="center"/>
    </xf>
    <xf numFmtId="0" fontId="0" fillId="0" borderId="29" xfId="0" applyBorder="1" applyAlignment="1">
      <alignment horizontal="center" vertical="center"/>
    </xf>
    <xf numFmtId="0" fontId="0" fillId="0" borderId="73" xfId="0" applyBorder="1" applyAlignment="1">
      <alignment horizontal="center" vertical="center"/>
    </xf>
    <xf numFmtId="0" fontId="0" fillId="0" borderId="71" xfId="0" applyBorder="1" applyAlignment="1">
      <alignment horizontal="center" vertical="center"/>
    </xf>
    <xf numFmtId="0" fontId="3" fillId="3" borderId="49"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44" xfId="0" applyFont="1" applyFill="1" applyBorder="1" applyAlignment="1">
      <alignment horizontal="center" vertical="center"/>
    </xf>
    <xf numFmtId="0" fontId="0" fillId="0" borderId="66" xfId="0" applyBorder="1" applyAlignment="1">
      <alignment horizontal="center" vertical="center"/>
    </xf>
    <xf numFmtId="164" fontId="0" fillId="0" borderId="1" xfId="1" applyNumberFormat="1" applyFont="1" applyFill="1" applyBorder="1" applyAlignment="1">
      <alignment horizontal="center" vertical="center"/>
    </xf>
    <xf numFmtId="164" fontId="3" fillId="3" borderId="65" xfId="1" applyNumberFormat="1" applyFont="1" applyFill="1" applyBorder="1" applyAlignment="1">
      <alignment horizontal="center" vertical="center"/>
    </xf>
    <xf numFmtId="0" fontId="0" fillId="0" borderId="37" xfId="0" applyBorder="1" applyAlignment="1">
      <alignment horizontal="center" vertical="center"/>
    </xf>
    <xf numFmtId="0" fontId="0" fillId="0" borderId="22" xfId="0" applyBorder="1" applyAlignment="1">
      <alignment horizontal="center" vertical="center"/>
    </xf>
    <xf numFmtId="0" fontId="3" fillId="3" borderId="25"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28" xfId="0" applyFont="1" applyFill="1" applyBorder="1" applyAlignment="1">
      <alignment horizontal="center" vertical="center"/>
    </xf>
    <xf numFmtId="164" fontId="3" fillId="3" borderId="28" xfId="1" applyNumberFormat="1" applyFont="1" applyFill="1" applyBorder="1" applyAlignment="1">
      <alignment horizontal="center" vertical="center"/>
    </xf>
    <xf numFmtId="164" fontId="0" fillId="0" borderId="21" xfId="1" applyNumberFormat="1" applyFont="1" applyFill="1" applyBorder="1" applyAlignment="1">
      <alignment horizontal="center" vertical="center"/>
    </xf>
    <xf numFmtId="0" fontId="3" fillId="3" borderId="1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11" xfId="0" applyFont="1" applyFill="1" applyBorder="1" applyAlignment="1">
      <alignment horizontal="center" vertical="center"/>
    </xf>
    <xf numFmtId="164" fontId="3" fillId="3" borderId="11" xfId="1" applyNumberFormat="1" applyFont="1" applyFill="1" applyBorder="1" applyAlignment="1">
      <alignment horizontal="center" vertical="center"/>
    </xf>
    <xf numFmtId="0" fontId="0" fillId="2" borderId="6"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7" xfId="0" applyFill="1" applyBorder="1" applyAlignment="1">
      <alignment horizontal="center" vertical="center" wrapText="1"/>
    </xf>
    <xf numFmtId="164" fontId="3" fillId="3" borderId="44" xfId="1" applyNumberFormat="1" applyFont="1" applyFill="1" applyBorder="1" applyAlignment="1">
      <alignment horizontal="center"/>
    </xf>
    <xf numFmtId="0" fontId="0" fillId="0" borderId="10" xfId="0" applyBorder="1" applyAlignment="1">
      <alignment horizontal="center" vertical="center"/>
    </xf>
    <xf numFmtId="0" fontId="0" fillId="0" borderId="47"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xf>
    <xf numFmtId="164" fontId="0" fillId="0" borderId="11" xfId="1" applyNumberFormat="1" applyFont="1" applyFill="1" applyBorder="1" applyAlignment="1">
      <alignment horizontal="center"/>
    </xf>
    <xf numFmtId="0" fontId="0" fillId="0" borderId="23" xfId="0" applyBorder="1" applyAlignment="1">
      <alignment horizontal="center"/>
    </xf>
    <xf numFmtId="0" fontId="0" fillId="0" borderId="70" xfId="0"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40" xfId="0" applyFont="1" applyFill="1" applyBorder="1" applyAlignment="1">
      <alignment horizontal="center"/>
    </xf>
    <xf numFmtId="0" fontId="3" fillId="3" borderId="44" xfId="0" applyFont="1" applyFill="1" applyBorder="1" applyAlignment="1">
      <alignment horizontal="center"/>
    </xf>
    <xf numFmtId="168" fontId="3" fillId="6" borderId="49" xfId="3" applyNumberFormat="1" applyFont="1" applyFill="1" applyBorder="1" applyAlignment="1">
      <alignment horizontal="center"/>
    </xf>
    <xf numFmtId="164" fontId="3" fillId="6" borderId="76" xfId="1" applyNumberFormat="1" applyFont="1" applyFill="1" applyBorder="1" applyAlignment="1">
      <alignment horizontal="center"/>
    </xf>
    <xf numFmtId="165" fontId="3" fillId="3" borderId="32" xfId="0" applyNumberFormat="1" applyFont="1" applyFill="1" applyBorder="1" applyAlignment="1">
      <alignment horizontal="center"/>
    </xf>
    <xf numFmtId="168" fontId="3" fillId="3" borderId="35" xfId="3" applyNumberFormat="1" applyFont="1" applyFill="1" applyBorder="1" applyAlignment="1">
      <alignment horizontal="center"/>
    </xf>
    <xf numFmtId="165" fontId="3" fillId="3" borderId="24" xfId="1" applyNumberFormat="1" applyFont="1" applyFill="1" applyBorder="1" applyAlignment="1">
      <alignment horizontal="center"/>
    </xf>
    <xf numFmtId="168" fontId="3" fillId="3" borderId="70" xfId="3" applyNumberFormat="1" applyFont="1" applyFill="1" applyBorder="1" applyAlignment="1">
      <alignment horizontal="center"/>
    </xf>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64" xfId="0" applyBorder="1" applyAlignment="1">
      <alignment horizontal="left" vertical="center" wrapText="1"/>
    </xf>
    <xf numFmtId="0" fontId="0" fillId="0" borderId="61" xfId="0" applyBorder="1" applyAlignment="1">
      <alignment horizontal="left" vertical="center" wrapText="1"/>
    </xf>
    <xf numFmtId="0" fontId="6" fillId="7" borderId="64" xfId="0" applyFont="1" applyFill="1" applyBorder="1" applyAlignment="1">
      <alignment horizontal="center" vertical="center" wrapText="1"/>
    </xf>
    <xf numFmtId="0" fontId="0" fillId="0" borderId="63" xfId="0" applyBorder="1" applyAlignment="1">
      <alignment horizontal="left" vertical="center" wrapText="1"/>
    </xf>
    <xf numFmtId="0" fontId="0" fillId="0" borderId="29" xfId="0" applyBorder="1" applyAlignment="1">
      <alignment horizontal="left" vertical="center" wrapText="1"/>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14" xfId="0" applyBorder="1" applyAlignment="1">
      <alignment horizontal="left" vertical="center" wrapText="1"/>
    </xf>
    <xf numFmtId="0" fontId="0" fillId="0" borderId="64" xfId="0" applyBorder="1" applyAlignment="1">
      <alignment horizontal="left" vertical="center" wrapText="1"/>
    </xf>
    <xf numFmtId="0" fontId="0" fillId="0" borderId="61" xfId="0" applyBorder="1" applyAlignment="1">
      <alignment horizontal="left" vertical="center" wrapText="1"/>
    </xf>
    <xf numFmtId="0" fontId="0" fillId="5" borderId="51" xfId="0" applyFill="1" applyBorder="1" applyAlignment="1">
      <alignment horizontal="left" vertical="center"/>
    </xf>
    <xf numFmtId="0" fontId="0" fillId="5" borderId="52" xfId="0" applyFill="1" applyBorder="1" applyAlignment="1">
      <alignment horizontal="left" vertical="center"/>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7" borderId="59" xfId="1" applyNumberFormat="1" applyFont="1" applyFill="1" applyBorder="1" applyAlignment="1">
      <alignment horizontal="center" vertical="center" wrapText="1"/>
    </xf>
    <xf numFmtId="164" fontId="8" fillId="7" borderId="65"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3" xfId="0" applyBorder="1" applyAlignment="1">
      <alignment horizontal="left" vertical="center" wrapText="1"/>
    </xf>
    <xf numFmtId="0" fontId="0" fillId="0" borderId="29" xfId="0" applyBorder="1" applyAlignment="1">
      <alignment horizontal="left" vertical="center" wrapText="1"/>
    </xf>
    <xf numFmtId="0" fontId="0" fillId="0" borderId="73" xfId="0" applyBorder="1" applyAlignment="1">
      <alignment horizontal="left" vertical="center" wrapText="1"/>
    </xf>
    <xf numFmtId="0" fontId="0" fillId="5" borderId="53" xfId="0" applyFill="1" applyBorder="1" applyAlignment="1">
      <alignment horizontal="left" vertical="center"/>
    </xf>
    <xf numFmtId="0" fontId="6" fillId="2" borderId="64"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5" xfId="1" applyNumberFormat="1" applyFont="1" applyFill="1" applyBorder="1" applyAlignment="1">
      <alignment horizontal="center" vertical="center" wrapText="1"/>
    </xf>
  </cellXfs>
  <cellStyles count="5">
    <cellStyle name="Comma" xfId="1" builtinId="3"/>
    <cellStyle name="Currency" xfId="2" builtinId="4"/>
    <cellStyle name="Normal" xfId="0" builtinId="0"/>
    <cellStyle name="Normal 10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4.4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45">
      <c r="A1" s="1" t="s">
        <v>0</v>
      </c>
    </row>
    <row r="2" spans="1:14">
      <c r="E2" s="108" t="s">
        <v>1</v>
      </c>
    </row>
    <row r="3" spans="1:14" ht="18.600000000000001">
      <c r="A3" s="6">
        <v>1</v>
      </c>
      <c r="B3" s="6"/>
      <c r="C3" s="6"/>
      <c r="I3" s="4"/>
    </row>
    <row r="4" spans="1:14" ht="15" thickBot="1"/>
    <row r="5" spans="1:14" ht="43.15" customHeight="1" thickBot="1">
      <c r="A5" t="s">
        <v>2</v>
      </c>
      <c r="B5" s="483" t="s">
        <v>3</v>
      </c>
      <c r="C5" s="484"/>
      <c r="D5" s="485" t="s">
        <v>4</v>
      </c>
      <c r="E5" s="486"/>
      <c r="F5" s="487"/>
      <c r="G5" s="488" t="s">
        <v>5</v>
      </c>
      <c r="H5" s="489"/>
      <c r="I5" s="485" t="s">
        <v>6</v>
      </c>
      <c r="J5" s="486"/>
      <c r="K5" s="487"/>
      <c r="L5" s="472" t="s">
        <v>7</v>
      </c>
      <c r="M5" s="7" t="s">
        <v>8</v>
      </c>
      <c r="N5" s="8" t="s">
        <v>9</v>
      </c>
    </row>
    <row r="6" spans="1:14" ht="21" customHeight="1">
      <c r="B6" s="483"/>
      <c r="C6" s="484"/>
      <c r="D6" s="112" t="s">
        <v>10</v>
      </c>
      <c r="E6" s="113" t="s">
        <v>11</v>
      </c>
      <c r="F6" s="114" t="s">
        <v>12</v>
      </c>
      <c r="G6" s="112" t="s">
        <v>13</v>
      </c>
      <c r="H6" s="114" t="s">
        <v>14</v>
      </c>
      <c r="I6" s="112" t="s">
        <v>15</v>
      </c>
      <c r="J6" s="113" t="s">
        <v>16</v>
      </c>
      <c r="K6" s="114"/>
      <c r="L6" s="9" t="s">
        <v>17</v>
      </c>
      <c r="M6" s="11" t="s">
        <v>18</v>
      </c>
      <c r="N6" s="10" t="s">
        <v>19</v>
      </c>
    </row>
    <row r="7" spans="1:14" ht="52.5" customHeight="1" thickBot="1">
      <c r="B7" s="483"/>
      <c r="C7" s="484"/>
      <c r="D7" s="109" t="s">
        <v>20</v>
      </c>
      <c r="E7" s="12" t="s">
        <v>21</v>
      </c>
      <c r="F7" s="13" t="s">
        <v>22</v>
      </c>
      <c r="G7" s="14" t="s">
        <v>23</v>
      </c>
      <c r="H7" s="110" t="s">
        <v>24</v>
      </c>
      <c r="I7" s="14" t="s">
        <v>25</v>
      </c>
      <c r="J7" s="15" t="s">
        <v>26</v>
      </c>
      <c r="K7" s="111" t="s">
        <v>27</v>
      </c>
      <c r="L7" s="16" t="s">
        <v>28</v>
      </c>
      <c r="M7" s="17" t="s">
        <v>29</v>
      </c>
      <c r="N7" s="18" t="s">
        <v>30</v>
      </c>
    </row>
    <row r="8" spans="1:14" ht="15" thickBot="1">
      <c r="B8" s="19" t="s">
        <v>31</v>
      </c>
      <c r="C8" s="117" t="s">
        <v>32</v>
      </c>
      <c r="D8" s="20"/>
      <c r="E8" s="20"/>
      <c r="F8" s="21"/>
      <c r="G8" s="22"/>
      <c r="H8" s="22"/>
      <c r="I8" s="23"/>
      <c r="J8" s="24"/>
      <c r="K8" s="24"/>
      <c r="L8" s="21"/>
      <c r="M8" s="25"/>
      <c r="N8" s="26"/>
    </row>
    <row r="9" spans="1:14" ht="15" thickBot="1">
      <c r="B9" s="471"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490" t="s">
        <v>34</v>
      </c>
      <c r="C10" s="118" t="s">
        <v>35</v>
      </c>
      <c r="D10" s="132"/>
      <c r="E10" s="131"/>
      <c r="F10" s="130"/>
      <c r="G10" s="133"/>
      <c r="H10" s="133"/>
      <c r="I10" s="134"/>
      <c r="J10" s="135"/>
      <c r="K10" s="135"/>
      <c r="L10" s="130"/>
      <c r="M10" s="136"/>
      <c r="N10" s="137"/>
    </row>
    <row r="11" spans="1:14">
      <c r="B11" s="491"/>
      <c r="C11" s="119" t="s">
        <v>36</v>
      </c>
      <c r="D11" s="132"/>
      <c r="E11" s="131"/>
      <c r="F11" s="130"/>
      <c r="G11" s="133"/>
      <c r="H11" s="133"/>
      <c r="I11" s="134"/>
      <c r="J11" s="135"/>
      <c r="K11" s="135"/>
      <c r="L11" s="130"/>
      <c r="M11" s="136"/>
      <c r="N11" s="137"/>
    </row>
    <row r="12" spans="1:14" ht="15" thickBot="1">
      <c r="B12" s="492"/>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 thickBot="1">
      <c r="B16" s="66" t="s">
        <v>41</v>
      </c>
      <c r="C16" s="124"/>
      <c r="D16" s="67"/>
      <c r="E16" s="67"/>
      <c r="F16" s="67"/>
      <c r="G16" s="68"/>
      <c r="H16" s="68"/>
      <c r="I16" s="69"/>
      <c r="J16" s="70"/>
      <c r="K16" s="70"/>
      <c r="L16" s="67"/>
      <c r="M16" s="71"/>
      <c r="N16" s="72"/>
    </row>
    <row r="17" spans="2:25" ht="15" thickBot="1">
      <c r="B17" s="125" t="s">
        <v>42</v>
      </c>
      <c r="C17" s="122" t="s">
        <v>43</v>
      </c>
      <c r="D17" s="27"/>
      <c r="E17" s="28"/>
      <c r="F17" s="49"/>
      <c r="G17" s="49"/>
      <c r="H17" s="49"/>
      <c r="I17" s="31"/>
      <c r="J17" s="73"/>
      <c r="K17" s="50"/>
      <c r="L17" s="29"/>
      <c r="M17" s="51"/>
      <c r="N17" s="52"/>
    </row>
    <row r="18" spans="2:25" ht="19.149999999999999" customHeight="1" thickBot="1">
      <c r="B18" s="480" t="s">
        <v>44</v>
      </c>
      <c r="C18" s="118" t="s">
        <v>45</v>
      </c>
      <c r="D18" s="27"/>
      <c r="E18" s="28"/>
      <c r="F18" s="49"/>
      <c r="G18" s="49"/>
      <c r="H18" s="49"/>
      <c r="I18" s="31"/>
      <c r="J18" s="73"/>
      <c r="K18" s="50"/>
      <c r="L18" s="29"/>
      <c r="M18" s="51"/>
      <c r="N18" s="52"/>
    </row>
    <row r="19" spans="2:25">
      <c r="B19" s="481"/>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 thickBot="1">
      <c r="B20" s="482"/>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M69"/>
  <sheetViews>
    <sheetView tabSelected="1" topLeftCell="A7" zoomScale="90" zoomScaleNormal="90" zoomScaleSheetLayoutView="100" workbookViewId="0"/>
  </sheetViews>
  <sheetFormatPr defaultColWidth="9.28515625" defaultRowHeight="14.45"/>
  <cols>
    <col min="1" max="1" width="4.28515625" customWidth="1"/>
    <col min="2" max="2" width="29.5703125" customWidth="1"/>
    <col min="3" max="3" width="40.85546875" customWidth="1"/>
    <col min="4" max="8" width="13.5703125" customWidth="1"/>
    <col min="9" max="9" width="24" customWidth="1"/>
    <col min="10" max="13" width="13.5703125" customWidth="1"/>
    <col min="14" max="16" width="14.5703125" style="2" customWidth="1"/>
    <col min="17" max="17" width="14.5703125" style="3" customWidth="1"/>
    <col min="18" max="18" width="14.5703125" customWidth="1"/>
    <col min="19" max="19" width="16.28515625" customWidth="1"/>
    <col min="20" max="20" width="16.28515625" style="5" customWidth="1"/>
    <col min="21" max="22" width="16.28515625" customWidth="1"/>
    <col min="23" max="24" width="15.7109375" style="2" customWidth="1"/>
    <col min="25" max="25" width="13.5703125" customWidth="1"/>
    <col min="29" max="29" width="9.28515625" customWidth="1"/>
  </cols>
  <sheetData>
    <row r="1" spans="1:24" ht="23.45">
      <c r="A1" s="1" t="s">
        <v>0</v>
      </c>
      <c r="T1" s="165"/>
      <c r="W1" s="164"/>
      <c r="X1" s="164"/>
    </row>
    <row r="2" spans="1:24">
      <c r="T2" s="165"/>
      <c r="W2" s="164"/>
      <c r="X2" s="164"/>
    </row>
    <row r="3" spans="1:24" ht="18.95" thickBot="1">
      <c r="A3" s="6"/>
      <c r="B3" s="6" t="s">
        <v>55</v>
      </c>
      <c r="C3" s="6"/>
      <c r="D3" s="6"/>
      <c r="E3" s="6"/>
      <c r="F3" s="6"/>
      <c r="G3" s="6"/>
      <c r="H3" s="6"/>
      <c r="I3" s="6"/>
      <c r="J3" s="6"/>
      <c r="K3" s="6"/>
      <c r="L3" s="6"/>
      <c r="M3" s="6"/>
      <c r="Q3" s="104"/>
      <c r="T3" s="175"/>
      <c r="W3" s="164"/>
      <c r="X3" s="164"/>
    </row>
    <row r="4" spans="1:24" ht="15" thickBot="1">
      <c r="A4" t="s">
        <v>2</v>
      </c>
      <c r="B4" s="154"/>
      <c r="C4" s="154"/>
      <c r="D4" s="493" t="s">
        <v>7</v>
      </c>
      <c r="E4" s="493"/>
      <c r="F4" s="493"/>
      <c r="G4" s="494"/>
      <c r="H4" s="495" t="s">
        <v>6</v>
      </c>
      <c r="I4" s="496"/>
      <c r="J4" s="496"/>
      <c r="K4" s="496"/>
      <c r="L4" s="486" t="s">
        <v>56</v>
      </c>
      <c r="M4" s="486"/>
      <c r="N4" s="486"/>
      <c r="O4" s="486"/>
      <c r="P4" s="486"/>
      <c r="Q4" s="486"/>
      <c r="R4" s="486"/>
      <c r="S4" s="176"/>
      <c r="T4" s="165"/>
      <c r="V4" s="172" t="s">
        <v>7</v>
      </c>
      <c r="W4" s="172"/>
      <c r="X4" s="172"/>
    </row>
    <row r="5" spans="1:24">
      <c r="B5" s="157"/>
      <c r="C5" s="157"/>
      <c r="D5" s="155" t="s">
        <v>10</v>
      </c>
      <c r="E5" s="139" t="s">
        <v>11</v>
      </c>
      <c r="F5" s="139" t="s">
        <v>12</v>
      </c>
      <c r="G5" s="139" t="s">
        <v>57</v>
      </c>
      <c r="H5" s="150" t="s">
        <v>14</v>
      </c>
      <c r="I5" s="151" t="s">
        <v>15</v>
      </c>
      <c r="J5" s="151" t="s">
        <v>58</v>
      </c>
      <c r="K5" s="151" t="s">
        <v>59</v>
      </c>
      <c r="L5" s="147" t="s">
        <v>17</v>
      </c>
      <c r="M5" s="147" t="s">
        <v>60</v>
      </c>
      <c r="N5" s="9" t="s">
        <v>19</v>
      </c>
      <c r="O5" s="147" t="s">
        <v>61</v>
      </c>
      <c r="P5" s="147" t="s">
        <v>62</v>
      </c>
      <c r="Q5" s="139" t="s">
        <v>63</v>
      </c>
      <c r="R5" s="174" t="s">
        <v>64</v>
      </c>
      <c r="S5" s="176"/>
      <c r="T5" s="165"/>
      <c r="W5" s="164"/>
      <c r="X5" s="164"/>
    </row>
    <row r="6" spans="1:24" ht="48.6" thickBot="1">
      <c r="B6" s="156"/>
      <c r="C6" s="156"/>
      <c r="D6" s="159" t="s">
        <v>65</v>
      </c>
      <c r="E6" s="160" t="s">
        <v>66</v>
      </c>
      <c r="F6" s="160" t="s">
        <v>67</v>
      </c>
      <c r="G6" s="160" t="s">
        <v>68</v>
      </c>
      <c r="H6" s="152" t="s">
        <v>69</v>
      </c>
      <c r="I6" s="153" t="s">
        <v>70</v>
      </c>
      <c r="J6" s="153" t="s">
        <v>71</v>
      </c>
      <c r="K6" s="153" t="s">
        <v>72</v>
      </c>
      <c r="L6" s="148" t="s">
        <v>73</v>
      </c>
      <c r="M6" s="148" t="s">
        <v>74</v>
      </c>
      <c r="N6" s="109" t="s">
        <v>75</v>
      </c>
      <c r="O6" s="149" t="s">
        <v>76</v>
      </c>
      <c r="P6" s="149" t="s">
        <v>77</v>
      </c>
      <c r="Q6" s="12" t="s">
        <v>78</v>
      </c>
      <c r="R6" s="149" t="s">
        <v>79</v>
      </c>
      <c r="S6" s="176"/>
      <c r="T6" s="165"/>
      <c r="W6" s="164"/>
      <c r="X6" s="164"/>
    </row>
    <row r="7" spans="1:24" ht="17.100000000000001" thickBot="1">
      <c r="B7" s="179" t="s">
        <v>31</v>
      </c>
      <c r="C7" s="337" t="s">
        <v>80</v>
      </c>
      <c r="D7" s="226"/>
      <c r="E7" s="227"/>
      <c r="F7" s="227"/>
      <c r="G7" s="247"/>
      <c r="H7" s="226"/>
      <c r="I7" s="227"/>
      <c r="J7" s="228"/>
      <c r="K7" s="262"/>
      <c r="L7" s="305"/>
      <c r="M7" s="227"/>
      <c r="N7" s="306"/>
      <c r="O7" s="268"/>
      <c r="P7" s="306"/>
      <c r="Q7" s="306"/>
      <c r="R7" s="338"/>
      <c r="S7" s="167"/>
      <c r="T7" s="168"/>
      <c r="U7" s="167"/>
      <c r="V7" s="167"/>
      <c r="W7" s="167"/>
      <c r="X7" s="167"/>
    </row>
    <row r="8" spans="1:24">
      <c r="B8" s="502" t="s">
        <v>81</v>
      </c>
      <c r="C8" s="478" t="s">
        <v>82</v>
      </c>
      <c r="D8" s="282">
        <v>0</v>
      </c>
      <c r="E8" s="283">
        <v>0</v>
      </c>
      <c r="F8" s="283">
        <v>0</v>
      </c>
      <c r="G8" s="248" t="e">
        <f t="shared" ref="G8:G9" si="0">F8/E8</f>
        <v>#DIV/0!</v>
      </c>
      <c r="H8" s="229">
        <v>0</v>
      </c>
      <c r="I8" s="230">
        <v>0</v>
      </c>
      <c r="J8" s="230">
        <v>0</v>
      </c>
      <c r="K8" s="263" t="e">
        <f t="shared" ref="K8:K10" si="1">J8/I8</f>
        <v>#DIV/0!</v>
      </c>
      <c r="L8" s="282">
        <v>0</v>
      </c>
      <c r="M8" s="283">
        <v>0</v>
      </c>
      <c r="N8" s="339">
        <v>0</v>
      </c>
      <c r="O8" s="269" t="e">
        <f>N8/M8</f>
        <v>#DIV/0!</v>
      </c>
      <c r="P8" s="407">
        <v>0</v>
      </c>
      <c r="Q8" s="339">
        <v>0</v>
      </c>
      <c r="R8" s="410">
        <v>0</v>
      </c>
      <c r="S8" s="164"/>
      <c r="T8" s="169"/>
      <c r="U8" s="164"/>
      <c r="V8" s="164"/>
      <c r="W8" s="164"/>
      <c r="X8" s="164"/>
    </row>
    <row r="9" spans="1:24">
      <c r="B9" s="503"/>
      <c r="C9" s="225" t="s">
        <v>83</v>
      </c>
      <c r="D9" s="284">
        <v>0</v>
      </c>
      <c r="E9" s="285">
        <v>0</v>
      </c>
      <c r="F9" s="285">
        <v>0</v>
      </c>
      <c r="G9" s="249" t="e">
        <f t="shared" si="0"/>
        <v>#DIV/0!</v>
      </c>
      <c r="H9" s="231">
        <v>0</v>
      </c>
      <c r="I9" s="232">
        <v>0</v>
      </c>
      <c r="J9" s="232">
        <v>0</v>
      </c>
      <c r="K9" s="264" t="e">
        <f t="shared" si="1"/>
        <v>#DIV/0!</v>
      </c>
      <c r="L9" s="284">
        <v>0</v>
      </c>
      <c r="M9" s="285">
        <v>0</v>
      </c>
      <c r="N9" s="285">
        <v>0</v>
      </c>
      <c r="O9" s="270" t="e">
        <f t="shared" ref="O9:O10" si="2">N9/M9</f>
        <v>#DIV/0!</v>
      </c>
      <c r="P9" s="408">
        <v>0</v>
      </c>
      <c r="Q9" s="340">
        <v>0</v>
      </c>
      <c r="R9" s="411">
        <v>0</v>
      </c>
      <c r="S9" s="164"/>
      <c r="T9" s="169"/>
      <c r="U9" s="164"/>
      <c r="V9" s="164"/>
      <c r="W9" s="164"/>
      <c r="X9" s="164"/>
    </row>
    <row r="10" spans="1:24">
      <c r="B10" s="503"/>
      <c r="C10" s="412" t="s">
        <v>84</v>
      </c>
      <c r="D10" s="284">
        <v>0</v>
      </c>
      <c r="E10" s="285">
        <v>0</v>
      </c>
      <c r="F10" s="285">
        <v>0</v>
      </c>
      <c r="G10" s="249" t="e">
        <f>F10/E10</f>
        <v>#DIV/0!</v>
      </c>
      <c r="H10" s="231">
        <v>0</v>
      </c>
      <c r="I10" s="232">
        <v>0</v>
      </c>
      <c r="J10" s="232">
        <v>0</v>
      </c>
      <c r="K10" s="264" t="e">
        <f t="shared" si="1"/>
        <v>#DIV/0!</v>
      </c>
      <c r="L10" s="284">
        <v>0</v>
      </c>
      <c r="M10" s="285">
        <v>0</v>
      </c>
      <c r="N10" s="340">
        <v>0</v>
      </c>
      <c r="O10" s="271" t="e">
        <f t="shared" si="2"/>
        <v>#DIV/0!</v>
      </c>
      <c r="P10" s="409">
        <v>0</v>
      </c>
      <c r="Q10" s="340">
        <v>0</v>
      </c>
      <c r="R10" s="411">
        <v>0</v>
      </c>
      <c r="S10" s="164"/>
      <c r="T10" s="169"/>
      <c r="U10" s="164"/>
      <c r="V10" s="164"/>
      <c r="W10" s="164"/>
      <c r="X10" s="164"/>
    </row>
    <row r="11" spans="1:24" ht="15" thickBot="1">
      <c r="B11" s="476"/>
      <c r="C11" s="381" t="s">
        <v>85</v>
      </c>
      <c r="D11" s="382">
        <v>289</v>
      </c>
      <c r="E11" s="383">
        <v>79922.115384615376</v>
      </c>
      <c r="F11" s="383">
        <v>289</v>
      </c>
      <c r="G11" s="384">
        <f t="shared" ref="G11:G16" si="3">F11/E11</f>
        <v>3.616020404480324E-3</v>
      </c>
      <c r="H11" s="385">
        <v>245</v>
      </c>
      <c r="I11" s="386">
        <v>4620.7306625292586</v>
      </c>
      <c r="J11" s="387">
        <v>245</v>
      </c>
      <c r="K11" s="388">
        <f>J11/I11</f>
        <v>5.3021917504686121E-2</v>
      </c>
      <c r="L11" s="382">
        <v>36</v>
      </c>
      <c r="M11" s="383">
        <v>9236.9638044924795</v>
      </c>
      <c r="N11" s="389">
        <v>36</v>
      </c>
      <c r="O11" s="390">
        <f>N11/M11</f>
        <v>3.8973845477765193E-3</v>
      </c>
      <c r="P11" s="392">
        <v>39.860459999999996</v>
      </c>
      <c r="Q11" s="389">
        <v>3</v>
      </c>
      <c r="R11" s="393">
        <v>388</v>
      </c>
      <c r="S11" s="164"/>
      <c r="T11" s="169"/>
      <c r="U11" s="164"/>
      <c r="V11" s="164"/>
      <c r="W11" s="164"/>
      <c r="X11" s="164"/>
    </row>
    <row r="12" spans="1:24">
      <c r="B12" s="502" t="s">
        <v>34</v>
      </c>
      <c r="C12" s="473" t="s">
        <v>86</v>
      </c>
      <c r="D12" s="282">
        <v>0</v>
      </c>
      <c r="E12" s="283">
        <v>190</v>
      </c>
      <c r="F12" s="283">
        <v>0</v>
      </c>
      <c r="G12" s="248">
        <f t="shared" si="3"/>
        <v>0</v>
      </c>
      <c r="H12" s="229">
        <v>141</v>
      </c>
      <c r="I12" s="230">
        <v>2025.0340682679839</v>
      </c>
      <c r="J12" s="230">
        <v>141</v>
      </c>
      <c r="K12" s="265">
        <f t="shared" ref="K12:K13" si="4">+J12/I12</f>
        <v>6.9628458211864849E-2</v>
      </c>
      <c r="L12" s="341">
        <v>0</v>
      </c>
      <c r="M12" s="342">
        <v>272.74508572782173</v>
      </c>
      <c r="N12" s="339">
        <v>0</v>
      </c>
      <c r="O12" s="269">
        <v>0</v>
      </c>
      <c r="P12" s="339">
        <v>0</v>
      </c>
      <c r="Q12" s="339">
        <v>0</v>
      </c>
      <c r="R12" s="350">
        <v>0</v>
      </c>
      <c r="S12" s="173"/>
      <c r="T12" s="173"/>
      <c r="U12" s="173"/>
      <c r="V12" s="164"/>
      <c r="W12" s="164"/>
      <c r="X12" s="164"/>
    </row>
    <row r="13" spans="1:24" ht="16.5">
      <c r="B13" s="503"/>
      <c r="C13" s="414" t="s">
        <v>87</v>
      </c>
      <c r="D13" s="310">
        <v>0</v>
      </c>
      <c r="E13" s="285">
        <v>285</v>
      </c>
      <c r="F13" s="311">
        <v>0</v>
      </c>
      <c r="G13" s="249">
        <f t="shared" si="3"/>
        <v>0</v>
      </c>
      <c r="H13" s="231">
        <v>0</v>
      </c>
      <c r="I13" s="232">
        <v>155.40460495944734</v>
      </c>
      <c r="J13" s="232">
        <v>0</v>
      </c>
      <c r="K13" s="266">
        <f t="shared" si="4"/>
        <v>0</v>
      </c>
      <c r="L13" s="413">
        <v>422</v>
      </c>
      <c r="M13" s="285">
        <v>423.88676481674952</v>
      </c>
      <c r="N13" s="311">
        <v>422</v>
      </c>
      <c r="O13" s="270">
        <v>0</v>
      </c>
      <c r="P13" s="340">
        <v>467.25317000000001</v>
      </c>
      <c r="Q13" s="340">
        <v>4.4999999999999998E-2</v>
      </c>
      <c r="R13" s="351">
        <v>6283</v>
      </c>
      <c r="S13" s="173"/>
      <c r="T13" s="422"/>
      <c r="U13" s="422"/>
      <c r="V13" s="423"/>
      <c r="W13" s="423"/>
      <c r="X13" s="164"/>
    </row>
    <row r="14" spans="1:24" ht="15" thickBot="1">
      <c r="B14" s="503"/>
      <c r="C14" s="474" t="s">
        <v>37</v>
      </c>
      <c r="D14" s="365">
        <v>0</v>
      </c>
      <c r="E14" s="366">
        <v>160</v>
      </c>
      <c r="F14" s="366">
        <v>0</v>
      </c>
      <c r="G14" s="367">
        <f t="shared" si="3"/>
        <v>0</v>
      </c>
      <c r="H14" s="368">
        <v>108</v>
      </c>
      <c r="I14" s="369">
        <v>1506.1855419946476</v>
      </c>
      <c r="J14" s="369">
        <v>108</v>
      </c>
      <c r="K14" s="370">
        <f>+J14/I14</f>
        <v>7.1704313305899325E-2</v>
      </c>
      <c r="L14" s="371">
        <v>0</v>
      </c>
      <c r="M14" s="366">
        <v>293.04863606406531</v>
      </c>
      <c r="N14" s="372">
        <v>0</v>
      </c>
      <c r="O14" s="326">
        <v>0</v>
      </c>
      <c r="P14" s="366">
        <v>0</v>
      </c>
      <c r="Q14" s="372">
        <v>0</v>
      </c>
      <c r="R14" s="373">
        <v>0</v>
      </c>
      <c r="S14" s="173"/>
      <c r="T14" s="422"/>
      <c r="U14" s="424"/>
      <c r="V14" s="425"/>
      <c r="W14" s="426"/>
      <c r="X14" s="164"/>
    </row>
    <row r="15" spans="1:24" ht="17.100000000000001" thickBot="1">
      <c r="B15" s="163" t="s">
        <v>38</v>
      </c>
      <c r="C15" s="415" t="s">
        <v>88</v>
      </c>
      <c r="D15" s="376">
        <v>0</v>
      </c>
      <c r="E15" s="288">
        <v>0</v>
      </c>
      <c r="F15" s="288">
        <v>0</v>
      </c>
      <c r="G15" s="377" t="e">
        <f t="shared" si="3"/>
        <v>#DIV/0!</v>
      </c>
      <c r="H15" s="378">
        <v>0</v>
      </c>
      <c r="I15" s="379">
        <v>0</v>
      </c>
      <c r="J15" s="379">
        <v>0</v>
      </c>
      <c r="K15" s="251">
        <v>0</v>
      </c>
      <c r="L15" s="420">
        <v>4360</v>
      </c>
      <c r="M15" s="288">
        <v>0</v>
      </c>
      <c r="N15" s="352">
        <v>4360</v>
      </c>
      <c r="O15" s="272">
        <v>0</v>
      </c>
      <c r="P15" s="421">
        <v>4827.5446000000002</v>
      </c>
      <c r="Q15" s="352">
        <v>3.6015667379080649</v>
      </c>
      <c r="R15" s="380">
        <v>4360.3809140000003</v>
      </c>
      <c r="S15" s="419"/>
      <c r="T15" s="427"/>
      <c r="U15" s="424"/>
      <c r="V15" s="425"/>
      <c r="W15" s="426"/>
      <c r="X15" s="164"/>
    </row>
    <row r="16" spans="1:24" ht="15" thickBot="1">
      <c r="B16" s="181" t="s">
        <v>40</v>
      </c>
      <c r="C16" s="186"/>
      <c r="D16" s="289">
        <f>SUM(D11:D15)</f>
        <v>289</v>
      </c>
      <c r="E16" s="290">
        <f>SUM(E11:E15)</f>
        <v>80557.115384615376</v>
      </c>
      <c r="F16" s="290">
        <f t="shared" ref="F16" si="5">SUM(F11:F15)</f>
        <v>289</v>
      </c>
      <c r="G16" s="252">
        <f t="shared" si="3"/>
        <v>3.58751674039203E-3</v>
      </c>
      <c r="H16" s="374">
        <f>SUM(H11:H15)</f>
        <v>494</v>
      </c>
      <c r="I16" s="375">
        <f>SUM(I11:I15)</f>
        <v>8307.354877751337</v>
      </c>
      <c r="J16" s="375">
        <f>SUM(J11:J15)</f>
        <v>494</v>
      </c>
      <c r="K16" s="257">
        <f>J16/I16</f>
        <v>5.9465378242480667E-2</v>
      </c>
      <c r="L16" s="343">
        <f t="shared" ref="L16" si="6">SUM(L11:L15)</f>
        <v>4818</v>
      </c>
      <c r="M16" s="290">
        <f>SUM(M11:M15)</f>
        <v>10226.644291101116</v>
      </c>
      <c r="N16" s="343">
        <f>SUM(N11:N15)</f>
        <v>4818</v>
      </c>
      <c r="O16" s="273">
        <f>N16/M16</f>
        <v>0.47112228242772286</v>
      </c>
      <c r="P16" s="343">
        <v>5334.65823</v>
      </c>
      <c r="Q16" s="417">
        <f t="shared" ref="Q16" si="7">SUM(Q11:Q15)</f>
        <v>6.6465667379080653</v>
      </c>
      <c r="R16" s="353">
        <f>SUM(R11:R15)</f>
        <v>11031.380914000001</v>
      </c>
      <c r="S16" s="418"/>
      <c r="T16" s="168"/>
      <c r="U16" s="167"/>
      <c r="V16" s="167"/>
      <c r="W16" s="167"/>
      <c r="X16" s="167"/>
    </row>
    <row r="17" spans="2:39" ht="15" thickBot="1">
      <c r="B17" s="141"/>
      <c r="C17" s="188"/>
      <c r="D17" s="291"/>
      <c r="E17" s="292"/>
      <c r="F17" s="292"/>
      <c r="G17" s="253"/>
      <c r="H17" s="236"/>
      <c r="I17" s="237"/>
      <c r="J17" s="237"/>
      <c r="K17" s="267"/>
      <c r="L17" s="291"/>
      <c r="M17" s="292"/>
      <c r="N17" s="344"/>
      <c r="O17" s="274"/>
      <c r="P17" s="344"/>
      <c r="Q17" s="292"/>
      <c r="R17" s="354"/>
      <c r="S17" s="170"/>
      <c r="T17" s="170"/>
      <c r="U17" s="170"/>
      <c r="V17" s="170"/>
      <c r="W17" s="170"/>
      <c r="X17" s="170"/>
    </row>
    <row r="18" spans="2:39" ht="15" thickBot="1">
      <c r="B18" s="187" t="s">
        <v>41</v>
      </c>
      <c r="C18" s="184" t="s">
        <v>89</v>
      </c>
      <c r="D18" s="293"/>
      <c r="E18" s="294"/>
      <c r="F18" s="294"/>
      <c r="G18" s="254"/>
      <c r="H18" s="239"/>
      <c r="I18" s="240"/>
      <c r="J18" s="240"/>
      <c r="K18" s="254"/>
      <c r="L18" s="293"/>
      <c r="M18" s="294"/>
      <c r="N18" s="345"/>
      <c r="O18" s="275"/>
      <c r="P18" s="345"/>
      <c r="Q18" s="294"/>
      <c r="R18" s="355"/>
      <c r="S18" s="167"/>
      <c r="T18" s="168"/>
      <c r="U18" s="167"/>
      <c r="V18" s="167"/>
      <c r="W18" s="167"/>
      <c r="X18" s="167"/>
    </row>
    <row r="19" spans="2:39" ht="15" thickBot="1">
      <c r="B19" s="178" t="s">
        <v>42</v>
      </c>
      <c r="C19" s="475" t="s">
        <v>90</v>
      </c>
      <c r="D19" s="376">
        <v>0</v>
      </c>
      <c r="E19" s="288">
        <v>45</v>
      </c>
      <c r="F19" s="288">
        <v>0</v>
      </c>
      <c r="G19" s="377">
        <f t="shared" ref="G19:G23" si="8">F19/E19</f>
        <v>0</v>
      </c>
      <c r="H19" s="400">
        <v>242.04383999999999</v>
      </c>
      <c r="I19" s="379">
        <v>3221.5721145670805</v>
      </c>
      <c r="J19" s="379">
        <v>242.04383999999999</v>
      </c>
      <c r="K19" s="377">
        <v>5.50648296068472E-2</v>
      </c>
      <c r="L19" s="376">
        <v>0</v>
      </c>
      <c r="M19" s="288">
        <v>2090.8409999999999</v>
      </c>
      <c r="N19" s="401">
        <v>0</v>
      </c>
      <c r="O19" s="402">
        <f>N19/M19</f>
        <v>0</v>
      </c>
      <c r="P19" s="401">
        <v>0</v>
      </c>
      <c r="Q19" s="401">
        <v>0</v>
      </c>
      <c r="R19" s="403">
        <v>0</v>
      </c>
      <c r="S19" s="166"/>
      <c r="T19" s="165"/>
      <c r="U19" s="165"/>
      <c r="V19" s="166"/>
      <c r="W19" s="164"/>
      <c r="X19" s="164"/>
    </row>
    <row r="20" spans="2:39">
      <c r="B20" s="499" t="s">
        <v>44</v>
      </c>
      <c r="C20" s="478" t="s">
        <v>91</v>
      </c>
      <c r="D20" s="298">
        <v>0</v>
      </c>
      <c r="E20" s="299">
        <v>95134</v>
      </c>
      <c r="F20" s="299">
        <v>0</v>
      </c>
      <c r="G20" s="394">
        <f t="shared" si="8"/>
        <v>0</v>
      </c>
      <c r="H20" s="395">
        <v>220.7893</v>
      </c>
      <c r="I20" s="396">
        <v>2568.811571730454</v>
      </c>
      <c r="J20" s="396">
        <v>220.7893</v>
      </c>
      <c r="K20" s="259">
        <v>5.2616199702987171E-2</v>
      </c>
      <c r="L20" s="298">
        <v>0</v>
      </c>
      <c r="M20" s="299">
        <v>18930.150000000001</v>
      </c>
      <c r="N20" s="397">
        <v>0</v>
      </c>
      <c r="O20" s="398">
        <f t="shared" ref="O20:O22" si="9">N20/M20</f>
        <v>0</v>
      </c>
      <c r="P20" s="397">
        <v>0</v>
      </c>
      <c r="Q20" s="397">
        <v>0</v>
      </c>
      <c r="R20" s="399">
        <v>0</v>
      </c>
      <c r="S20" s="173"/>
      <c r="T20" s="165"/>
      <c r="U20" s="165"/>
      <c r="V20" s="166"/>
      <c r="W20" s="164"/>
      <c r="X20" s="164"/>
    </row>
    <row r="21" spans="2:39">
      <c r="B21" s="500"/>
      <c r="C21" s="479" t="s">
        <v>46</v>
      </c>
      <c r="D21" s="284">
        <v>0</v>
      </c>
      <c r="E21" s="285">
        <v>25</v>
      </c>
      <c r="F21" s="285">
        <v>0</v>
      </c>
      <c r="G21" s="255">
        <f t="shared" si="8"/>
        <v>0</v>
      </c>
      <c r="H21" s="233">
        <v>75.713069999999988</v>
      </c>
      <c r="I21" s="232">
        <v>296.67166753745602</v>
      </c>
      <c r="J21" s="232">
        <v>75.713069999999988</v>
      </c>
      <c r="K21" s="249">
        <v>0.23412638174498068</v>
      </c>
      <c r="L21" s="284">
        <v>0</v>
      </c>
      <c r="M21" s="285">
        <v>800.53</v>
      </c>
      <c r="N21" s="346">
        <v>0</v>
      </c>
      <c r="O21" s="276">
        <f t="shared" si="9"/>
        <v>0</v>
      </c>
      <c r="P21" s="346">
        <v>0</v>
      </c>
      <c r="Q21" s="346">
        <v>0</v>
      </c>
      <c r="R21" s="356">
        <v>0</v>
      </c>
      <c r="S21" s="173"/>
      <c r="T21" s="165"/>
      <c r="U21" s="165"/>
      <c r="V21" s="166"/>
      <c r="W21" s="164"/>
      <c r="X21" s="164"/>
    </row>
    <row r="22" spans="2:39" ht="15" thickBot="1">
      <c r="B22" s="501"/>
      <c r="C22" s="224" t="s">
        <v>47</v>
      </c>
      <c r="D22" s="286">
        <v>0</v>
      </c>
      <c r="E22" s="287">
        <v>0</v>
      </c>
      <c r="F22" s="287">
        <v>0</v>
      </c>
      <c r="G22" s="256" t="e">
        <f t="shared" si="8"/>
        <v>#DIV/0!</v>
      </c>
      <c r="H22" s="241">
        <v>77.923439999999999</v>
      </c>
      <c r="I22" s="234">
        <v>128.46852050401</v>
      </c>
      <c r="J22" s="234">
        <v>77.923439999999999</v>
      </c>
      <c r="K22" s="250">
        <v>0.39704981369239623</v>
      </c>
      <c r="L22" s="286">
        <v>0</v>
      </c>
      <c r="M22" s="287">
        <v>0</v>
      </c>
      <c r="N22" s="347">
        <v>0</v>
      </c>
      <c r="O22" s="277" t="e">
        <f t="shared" si="9"/>
        <v>#DIV/0!</v>
      </c>
      <c r="P22" s="347">
        <v>0</v>
      </c>
      <c r="Q22" s="347">
        <v>0</v>
      </c>
      <c r="R22" s="357">
        <v>0</v>
      </c>
      <c r="S22" s="173"/>
      <c r="T22" s="165"/>
      <c r="U22" s="165"/>
      <c r="V22" s="164"/>
      <c r="W22" s="164"/>
      <c r="X22" s="164"/>
    </row>
    <row r="23" spans="2:39" s="104" customFormat="1" ht="15" thickBot="1">
      <c r="B23" s="329" t="s">
        <v>48</v>
      </c>
      <c r="C23" s="329"/>
      <c r="D23" s="336">
        <f>SUM(D19:D22)</f>
        <v>0</v>
      </c>
      <c r="E23" s="336">
        <f>SUM(E19:E22)</f>
        <v>95204</v>
      </c>
      <c r="F23" s="336">
        <f>SUM(F19:F22)</f>
        <v>0</v>
      </c>
      <c r="G23" s="257">
        <f t="shared" si="8"/>
        <v>0</v>
      </c>
      <c r="H23" s="235">
        <f>SUM(H19:H22)</f>
        <v>616.46965</v>
      </c>
      <c r="I23" s="235">
        <f t="shared" ref="I23" si="10">SUM(I19:I22)</f>
        <v>6215.5238743390009</v>
      </c>
      <c r="J23" s="235">
        <f>SUM(J19:J22)</f>
        <v>616.46965</v>
      </c>
      <c r="K23" s="257">
        <f>J23/I23</f>
        <v>9.9182251160697121E-2</v>
      </c>
      <c r="L23" s="295">
        <f>SUM(L19:L22)</f>
        <v>0</v>
      </c>
      <c r="M23" s="290">
        <f t="shared" ref="M23:N23" si="11">SUM(M19:M22)</f>
        <v>21821.521000000001</v>
      </c>
      <c r="N23" s="290">
        <f t="shared" si="11"/>
        <v>0</v>
      </c>
      <c r="O23" s="273">
        <f>N23/M23</f>
        <v>0</v>
      </c>
      <c r="P23" s="358">
        <f t="shared" ref="P23:R23" si="12">SUM(P19:P22)</f>
        <v>0</v>
      </c>
      <c r="Q23" s="290">
        <f t="shared" si="12"/>
        <v>0</v>
      </c>
      <c r="R23" s="353">
        <f t="shared" si="12"/>
        <v>0</v>
      </c>
      <c r="S23" s="167"/>
      <c r="T23" s="168"/>
      <c r="U23" s="167"/>
      <c r="V23" s="167"/>
      <c r="W23" s="167"/>
      <c r="X23" s="167"/>
      <c r="Y23"/>
      <c r="Z23"/>
      <c r="AA23"/>
      <c r="AB23"/>
      <c r="AC23"/>
      <c r="AD23"/>
      <c r="AE23"/>
      <c r="AF23"/>
      <c r="AG23"/>
      <c r="AH23"/>
      <c r="AI23"/>
      <c r="AJ23"/>
      <c r="AK23"/>
      <c r="AL23"/>
      <c r="AM23"/>
    </row>
    <row r="24" spans="2:39" ht="15" thickBot="1">
      <c r="B24" s="190"/>
      <c r="C24" s="188"/>
      <c r="D24" s="296"/>
      <c r="E24" s="297"/>
      <c r="F24" s="297"/>
      <c r="G24" s="258"/>
      <c r="H24" s="242"/>
      <c r="I24" s="243"/>
      <c r="J24" s="243"/>
      <c r="K24" s="258"/>
      <c r="L24" s="296"/>
      <c r="M24" s="297"/>
      <c r="N24" s="297"/>
      <c r="O24" s="278"/>
      <c r="P24" s="297"/>
      <c r="Q24" s="297"/>
      <c r="R24" s="359"/>
      <c r="S24" s="170"/>
      <c r="T24" s="170"/>
      <c r="U24" s="170"/>
      <c r="V24" s="170"/>
      <c r="W24" s="170"/>
      <c r="X24" s="170"/>
    </row>
    <row r="25" spans="2:39">
      <c r="B25" s="497" t="s">
        <v>92</v>
      </c>
      <c r="C25" s="473" t="s">
        <v>93</v>
      </c>
      <c r="D25" s="323">
        <v>0</v>
      </c>
      <c r="E25" s="308">
        <v>0</v>
      </c>
      <c r="F25" s="308">
        <v>0</v>
      </c>
      <c r="G25" s="309" t="e">
        <f t="shared" ref="G25:G29" si="13">F25/E25</f>
        <v>#DIV/0!</v>
      </c>
      <c r="H25" s="315">
        <v>0</v>
      </c>
      <c r="I25" s="313">
        <v>0</v>
      </c>
      <c r="J25" s="320">
        <v>0</v>
      </c>
      <c r="K25" s="309" t="e">
        <f>J25/I25</f>
        <v>#DIV/0!</v>
      </c>
      <c r="L25" s="307">
        <v>0</v>
      </c>
      <c r="M25" s="308">
        <v>0</v>
      </c>
      <c r="N25" s="339">
        <v>0</v>
      </c>
      <c r="O25" s="269" t="e">
        <f>N25/M25</f>
        <v>#DIV/0!</v>
      </c>
      <c r="P25" s="339">
        <v>0</v>
      </c>
      <c r="Q25" s="339">
        <v>0</v>
      </c>
      <c r="R25" s="350">
        <v>0</v>
      </c>
      <c r="S25" s="170"/>
      <c r="T25" s="170"/>
      <c r="U25" s="170"/>
      <c r="V25" s="170"/>
      <c r="W25" s="170"/>
      <c r="X25" s="170"/>
    </row>
    <row r="26" spans="2:39">
      <c r="B26" s="498"/>
      <c r="C26" s="474" t="s">
        <v>43</v>
      </c>
      <c r="D26" s="324">
        <v>0</v>
      </c>
      <c r="E26" s="311">
        <v>0</v>
      </c>
      <c r="F26" s="311">
        <v>0</v>
      </c>
      <c r="G26" s="312" t="e">
        <f t="shared" si="13"/>
        <v>#DIV/0!</v>
      </c>
      <c r="H26" s="316">
        <v>0</v>
      </c>
      <c r="I26" s="314">
        <v>0</v>
      </c>
      <c r="J26" s="314">
        <v>0</v>
      </c>
      <c r="K26" s="312" t="e">
        <f t="shared" ref="K26:K28" si="14">J26/I26</f>
        <v>#DIV/0!</v>
      </c>
      <c r="L26" s="310">
        <v>0</v>
      </c>
      <c r="M26" s="311">
        <v>0</v>
      </c>
      <c r="N26" s="340">
        <v>0</v>
      </c>
      <c r="O26" s="271" t="e">
        <f t="shared" ref="O26:O28" si="15">N26/M26</f>
        <v>#DIV/0!</v>
      </c>
      <c r="P26" s="340">
        <v>0</v>
      </c>
      <c r="Q26" s="340">
        <v>0</v>
      </c>
      <c r="R26" s="351">
        <v>0</v>
      </c>
      <c r="S26" s="170"/>
      <c r="T26" s="170"/>
      <c r="U26" s="170"/>
      <c r="V26" s="170"/>
      <c r="W26" s="170"/>
      <c r="X26" s="170"/>
    </row>
    <row r="27" spans="2:39">
      <c r="B27" s="498"/>
      <c r="C27" s="474" t="s">
        <v>91</v>
      </c>
      <c r="D27" s="324">
        <v>0</v>
      </c>
      <c r="E27" s="311">
        <v>0</v>
      </c>
      <c r="F27" s="311">
        <v>0</v>
      </c>
      <c r="G27" s="312" t="e">
        <f t="shared" si="13"/>
        <v>#DIV/0!</v>
      </c>
      <c r="H27" s="316">
        <v>0</v>
      </c>
      <c r="I27" s="314">
        <v>0</v>
      </c>
      <c r="J27" s="314">
        <v>0</v>
      </c>
      <c r="K27" s="312" t="e">
        <f t="shared" si="14"/>
        <v>#DIV/0!</v>
      </c>
      <c r="L27" s="310">
        <v>0</v>
      </c>
      <c r="M27" s="311">
        <v>0</v>
      </c>
      <c r="N27" s="340">
        <v>0</v>
      </c>
      <c r="O27" s="271" t="e">
        <f t="shared" si="15"/>
        <v>#DIV/0!</v>
      </c>
      <c r="P27" s="340">
        <v>0</v>
      </c>
      <c r="Q27" s="340">
        <v>0</v>
      </c>
      <c r="R27" s="351">
        <v>0</v>
      </c>
      <c r="S27" s="170"/>
      <c r="T27" s="170"/>
      <c r="U27" s="170"/>
      <c r="V27" s="170"/>
      <c r="W27" s="170"/>
      <c r="X27" s="170"/>
    </row>
    <row r="28" spans="2:39">
      <c r="B28" s="498"/>
      <c r="C28" s="474" t="s">
        <v>47</v>
      </c>
      <c r="D28" s="324">
        <v>0</v>
      </c>
      <c r="E28" s="311">
        <v>0</v>
      </c>
      <c r="F28" s="311">
        <v>0</v>
      </c>
      <c r="G28" s="312" t="e">
        <f t="shared" si="13"/>
        <v>#DIV/0!</v>
      </c>
      <c r="H28" s="316">
        <v>0</v>
      </c>
      <c r="I28" s="314">
        <v>0</v>
      </c>
      <c r="J28" s="314">
        <v>0</v>
      </c>
      <c r="K28" s="312" t="e">
        <f t="shared" si="14"/>
        <v>#DIV/0!</v>
      </c>
      <c r="L28" s="310">
        <v>0</v>
      </c>
      <c r="M28" s="311">
        <v>0</v>
      </c>
      <c r="N28" s="340">
        <v>0</v>
      </c>
      <c r="O28" s="271" t="e">
        <f t="shared" si="15"/>
        <v>#DIV/0!</v>
      </c>
      <c r="P28" s="340">
        <v>0</v>
      </c>
      <c r="Q28" s="340">
        <v>0</v>
      </c>
      <c r="R28" s="351">
        <v>0</v>
      </c>
      <c r="S28" s="170"/>
      <c r="T28" s="170"/>
      <c r="U28" s="170"/>
      <c r="V28" s="170"/>
      <c r="W28" s="170"/>
      <c r="X28" s="170"/>
    </row>
    <row r="29" spans="2:39" ht="15" thickBot="1">
      <c r="B29" s="325"/>
      <c r="C29" s="391" t="s">
        <v>94</v>
      </c>
      <c r="D29" s="382">
        <f>SUM(D25:D28)</f>
        <v>0</v>
      </c>
      <c r="E29" s="383">
        <v>1060</v>
      </c>
      <c r="F29" s="383">
        <f>SUM(F25:F28)</f>
        <v>0</v>
      </c>
      <c r="G29" s="384">
        <f t="shared" si="13"/>
        <v>0</v>
      </c>
      <c r="H29" s="385">
        <v>21</v>
      </c>
      <c r="I29" s="386">
        <v>549.0831838867299</v>
      </c>
      <c r="J29" s="387">
        <v>21</v>
      </c>
      <c r="K29" s="388">
        <f>J29/I29</f>
        <v>3.824557119260108E-2</v>
      </c>
      <c r="L29" s="382">
        <f>SUM(L25:L28)</f>
        <v>0</v>
      </c>
      <c r="M29" s="383">
        <v>968.3947875874469</v>
      </c>
      <c r="N29" s="389">
        <f>SUM(N25:N28)</f>
        <v>0</v>
      </c>
      <c r="O29" s="273">
        <f>N29/M29</f>
        <v>0</v>
      </c>
      <c r="P29" s="392">
        <f t="shared" ref="P29:R29" si="16">SUM(P25:P28)</f>
        <v>0</v>
      </c>
      <c r="Q29" s="389">
        <f t="shared" si="16"/>
        <v>0</v>
      </c>
      <c r="R29" s="393">
        <f t="shared" si="16"/>
        <v>0</v>
      </c>
      <c r="S29" s="170"/>
      <c r="T29" s="170"/>
      <c r="U29" s="170"/>
      <c r="V29" s="170"/>
      <c r="W29" s="170"/>
      <c r="X29" s="170"/>
    </row>
    <row r="30" spans="2:39" ht="15" thickBot="1">
      <c r="B30" s="190"/>
      <c r="C30" s="188"/>
      <c r="D30" s="296"/>
      <c r="E30" s="297"/>
      <c r="F30" s="297"/>
      <c r="G30" s="258"/>
      <c r="H30" s="242"/>
      <c r="I30" s="243"/>
      <c r="J30" s="243"/>
      <c r="K30" s="258"/>
      <c r="L30" s="296"/>
      <c r="M30" s="297"/>
      <c r="N30" s="297"/>
      <c r="O30" s="278"/>
      <c r="P30" s="297"/>
      <c r="Q30" s="297"/>
      <c r="R30" s="359"/>
      <c r="S30" s="167"/>
      <c r="T30" s="168"/>
      <c r="U30" s="167"/>
      <c r="V30" s="167"/>
      <c r="W30" s="167"/>
      <c r="X30" s="167"/>
    </row>
    <row r="31" spans="2:39" ht="15" thickBot="1">
      <c r="B31" s="329" t="s">
        <v>50</v>
      </c>
      <c r="C31" s="329"/>
      <c r="D31" s="330"/>
      <c r="E31" s="331"/>
      <c r="F31" s="331"/>
      <c r="G31" s="332"/>
      <c r="H31" s="333"/>
      <c r="I31" s="334"/>
      <c r="J31" s="334"/>
      <c r="K31" s="332"/>
      <c r="L31" s="330"/>
      <c r="M31" s="331"/>
      <c r="N31" s="348"/>
      <c r="O31" s="335"/>
      <c r="P31" s="348"/>
      <c r="Q31" s="331"/>
      <c r="R31" s="360"/>
      <c r="S31" s="166"/>
      <c r="T31" s="165"/>
      <c r="U31" s="166"/>
      <c r="V31" s="166"/>
      <c r="W31" s="164"/>
      <c r="X31" s="164"/>
    </row>
    <row r="32" spans="2:39">
      <c r="B32" s="327" t="s">
        <v>51</v>
      </c>
      <c r="C32" s="328"/>
      <c r="D32" s="321" t="s">
        <v>95</v>
      </c>
      <c r="E32" s="322" t="s">
        <v>95</v>
      </c>
      <c r="F32" s="322" t="s">
        <v>95</v>
      </c>
      <c r="G32" s="322" t="s">
        <v>95</v>
      </c>
      <c r="H32" s="317" t="s">
        <v>95</v>
      </c>
      <c r="I32" s="318" t="s">
        <v>95</v>
      </c>
      <c r="J32" s="318" t="s">
        <v>95</v>
      </c>
      <c r="K32" s="319" t="s">
        <v>95</v>
      </c>
      <c r="L32" s="321" t="s">
        <v>95</v>
      </c>
      <c r="M32" s="322" t="s">
        <v>95</v>
      </c>
      <c r="N32" s="349" t="s">
        <v>95</v>
      </c>
      <c r="O32" s="279" t="s">
        <v>95</v>
      </c>
      <c r="P32" s="349" t="s">
        <v>95</v>
      </c>
      <c r="Q32" s="349" t="s">
        <v>95</v>
      </c>
      <c r="R32" s="361" t="s">
        <v>95</v>
      </c>
      <c r="S32" s="171"/>
      <c r="T32" s="168"/>
      <c r="U32" s="171"/>
      <c r="V32" s="171"/>
      <c r="W32" s="167"/>
      <c r="X32" s="167"/>
    </row>
    <row r="33" spans="2:39" ht="15" thickBot="1">
      <c r="B33" s="95" t="s">
        <v>52</v>
      </c>
      <c r="C33" s="140"/>
      <c r="D33" s="300">
        <f>SUM(D32)</f>
        <v>0</v>
      </c>
      <c r="E33" s="301">
        <f t="shared" ref="E33:F33" si="17">SUM(E32)</f>
        <v>0</v>
      </c>
      <c r="F33" s="301">
        <f t="shared" si="17"/>
        <v>0</v>
      </c>
      <c r="G33" s="260" t="e">
        <f t="shared" ref="G33" si="18">F33/E33</f>
        <v>#DIV/0!</v>
      </c>
      <c r="H33" s="244">
        <f t="shared" ref="H33:J33" si="19">SUM(H32)</f>
        <v>0</v>
      </c>
      <c r="I33" s="245">
        <f t="shared" si="19"/>
        <v>0</v>
      </c>
      <c r="J33" s="245">
        <f t="shared" si="19"/>
        <v>0</v>
      </c>
      <c r="K33" s="260" t="e">
        <f>J33/I33</f>
        <v>#DIV/0!</v>
      </c>
      <c r="L33" s="300">
        <f t="shared" ref="L33:N33" si="20">SUM(L32)</f>
        <v>0</v>
      </c>
      <c r="M33" s="301">
        <f t="shared" si="20"/>
        <v>0</v>
      </c>
      <c r="N33" s="301">
        <f t="shared" si="20"/>
        <v>0</v>
      </c>
      <c r="O33" s="260" t="e">
        <f>N33/M33</f>
        <v>#DIV/0!</v>
      </c>
      <c r="P33" s="301">
        <f t="shared" ref="P33:R33" si="21">SUM(P32)</f>
        <v>0</v>
      </c>
      <c r="Q33" s="301">
        <f t="shared" si="21"/>
        <v>0</v>
      </c>
      <c r="R33" s="362">
        <f t="shared" si="21"/>
        <v>0</v>
      </c>
      <c r="S33" s="170"/>
      <c r="T33" s="170"/>
      <c r="U33" s="170"/>
      <c r="V33" s="170"/>
      <c r="W33" s="170"/>
      <c r="X33" s="170"/>
    </row>
    <row r="34" spans="2:39">
      <c r="B34" s="141"/>
      <c r="C34" s="142"/>
      <c r="D34" s="302"/>
      <c r="E34" s="292"/>
      <c r="F34" s="292"/>
      <c r="G34" s="261"/>
      <c r="H34" s="246"/>
      <c r="I34" s="238"/>
      <c r="J34" s="238"/>
      <c r="K34" s="261"/>
      <c r="L34" s="302"/>
      <c r="M34" s="292"/>
      <c r="N34" s="292"/>
      <c r="O34" s="274"/>
      <c r="P34" s="292"/>
      <c r="Q34" s="292"/>
      <c r="R34" s="363"/>
      <c r="S34" s="167"/>
      <c r="T34" s="168"/>
      <c r="U34" s="167"/>
      <c r="V34" s="167"/>
      <c r="W34" s="167"/>
      <c r="X34" s="167"/>
    </row>
    <row r="35" spans="2:39" ht="15" thickBot="1">
      <c r="B35" s="95" t="s">
        <v>53</v>
      </c>
      <c r="C35" s="140"/>
      <c r="D35" s="300">
        <f>SUM(D33,D29,D23,D16)</f>
        <v>289</v>
      </c>
      <c r="E35" s="301">
        <f>SUM(E33,E29,E23,E16)</f>
        <v>176821.11538461538</v>
      </c>
      <c r="F35" s="301">
        <f>SUM(F33,F29,F23,F16)</f>
        <v>289</v>
      </c>
      <c r="G35" s="260">
        <f>F35/E35</f>
        <v>1.6344201843279682E-3</v>
      </c>
      <c r="H35" s="467">
        <f>SUM(H33,H29,H23,H16)</f>
        <v>1131.46965</v>
      </c>
      <c r="I35" s="240">
        <f>SUM(I33,I29,I23,I16)</f>
        <v>15071.961935977068</v>
      </c>
      <c r="J35" s="240">
        <f>SUM(J33,J29,J23,J16)</f>
        <v>1131.46965</v>
      </c>
      <c r="K35" s="468">
        <f>J35/I35</f>
        <v>7.507115893778632E-2</v>
      </c>
      <c r="L35" s="300">
        <f>SUM(L33,L29,L23,L16)</f>
        <v>4818</v>
      </c>
      <c r="M35" s="301">
        <f>SUM(M33,M29,M23,M16)</f>
        <v>33016.560078688562</v>
      </c>
      <c r="N35" s="301">
        <f>SUM(N33,N29,N23,N16)</f>
        <v>4818</v>
      </c>
      <c r="O35" s="280">
        <f>N35/M35</f>
        <v>0.14592677094516304</v>
      </c>
      <c r="P35" s="301">
        <f>SUM(P33,P29,P23,P16)</f>
        <v>5334.65823</v>
      </c>
      <c r="Q35" s="301">
        <f>SUM(Q33,Q29,Q23,Q16)</f>
        <v>6.6465667379080653</v>
      </c>
      <c r="R35" s="362">
        <f>SUM(R33,R29,R23,R16)</f>
        <v>11031.380914000001</v>
      </c>
      <c r="S35" s="167"/>
      <c r="T35" s="168"/>
      <c r="U35" s="167"/>
      <c r="V35" s="167"/>
      <c r="W35" s="167"/>
      <c r="X35" s="167"/>
    </row>
    <row r="36" spans="2:39" ht="15" thickBot="1">
      <c r="B36" s="144" t="s">
        <v>54</v>
      </c>
      <c r="C36" s="145"/>
      <c r="D36" s="303"/>
      <c r="E36" s="304"/>
      <c r="F36" s="304"/>
      <c r="G36" s="465"/>
      <c r="H36" s="469">
        <v>0</v>
      </c>
      <c r="I36" s="469">
        <v>950</v>
      </c>
      <c r="J36" s="469">
        <v>0</v>
      </c>
      <c r="K36" s="470">
        <f>J36/I36</f>
        <v>0</v>
      </c>
      <c r="L36" s="466"/>
      <c r="M36" s="304"/>
      <c r="N36" s="304"/>
      <c r="O36" s="281"/>
      <c r="P36" s="304"/>
      <c r="Q36" s="304"/>
      <c r="R36" s="364"/>
      <c r="S36" s="104"/>
      <c r="T36" s="106"/>
      <c r="U36" s="104"/>
      <c r="V36" s="104"/>
      <c r="W36" s="107"/>
      <c r="X36" s="107"/>
      <c r="Y36" s="104"/>
      <c r="Z36" s="104"/>
      <c r="AA36" s="104"/>
      <c r="AB36" s="104"/>
      <c r="AC36" s="104"/>
      <c r="AD36" s="104"/>
      <c r="AE36" s="104"/>
      <c r="AF36" s="104"/>
      <c r="AG36" s="104"/>
      <c r="AH36" s="104"/>
      <c r="AI36" s="104"/>
      <c r="AJ36" s="104"/>
      <c r="AK36" s="104"/>
      <c r="AL36" s="104"/>
      <c r="AM36" s="104"/>
    </row>
    <row r="37" spans="2:39" ht="16.5">
      <c r="B37" s="404" t="s">
        <v>96</v>
      </c>
      <c r="C37" s="405"/>
      <c r="D37" s="405"/>
      <c r="E37" s="405"/>
      <c r="F37" s="405"/>
      <c r="G37" s="405"/>
      <c r="H37" s="405"/>
      <c r="I37" s="405"/>
      <c r="J37" s="405"/>
      <c r="K37" s="405"/>
      <c r="L37" s="104"/>
      <c r="M37" s="104"/>
      <c r="N37" s="104"/>
      <c r="O37" s="104"/>
      <c r="P37" s="104"/>
      <c r="Q37" s="104"/>
      <c r="R37" s="104"/>
      <c r="S37" s="104"/>
      <c r="T37" s="106"/>
      <c r="U37" s="104"/>
      <c r="V37" s="104"/>
      <c r="W37" s="107"/>
      <c r="X37" s="107"/>
      <c r="Y37" s="104"/>
      <c r="Z37" s="104"/>
      <c r="AA37" s="104"/>
      <c r="AB37" s="104"/>
      <c r="AC37" s="104"/>
      <c r="AD37" s="104"/>
      <c r="AE37" s="104"/>
      <c r="AF37" s="104"/>
      <c r="AG37" s="104"/>
      <c r="AH37" s="104"/>
      <c r="AI37" s="104"/>
      <c r="AJ37" s="104"/>
      <c r="AK37" s="104"/>
      <c r="AL37" s="104"/>
      <c r="AM37" s="104"/>
    </row>
    <row r="38" spans="2:39" ht="16.5">
      <c r="B38" s="146" t="s">
        <v>97</v>
      </c>
      <c r="C38" s="104"/>
      <c r="D38" s="104"/>
      <c r="E38" s="104"/>
      <c r="F38" s="104"/>
      <c r="G38" s="104"/>
      <c r="H38" s="104"/>
      <c r="I38" s="104"/>
      <c r="J38" s="104"/>
      <c r="K38" s="104"/>
      <c r="L38" s="104"/>
      <c r="M38" s="104"/>
      <c r="N38" s="104"/>
      <c r="O38" s="104"/>
      <c r="P38" s="104"/>
      <c r="Q38" s="104"/>
      <c r="R38" s="104"/>
    </row>
    <row r="39" spans="2:39" ht="16.5">
      <c r="B39" s="416" t="s">
        <v>98</v>
      </c>
    </row>
    <row r="40" spans="2:39">
      <c r="B40" t="s">
        <v>99</v>
      </c>
    </row>
    <row r="45" spans="2:39">
      <c r="K45" s="406"/>
    </row>
    <row r="46" spans="2:39">
      <c r="K46" s="406"/>
    </row>
    <row r="47" spans="2:39">
      <c r="K47" s="406"/>
    </row>
    <row r="48" spans="2:39">
      <c r="K48" s="406"/>
    </row>
    <row r="49" spans="11:24">
      <c r="K49" s="406"/>
    </row>
    <row r="50" spans="11:24">
      <c r="K50" s="406"/>
    </row>
    <row r="51" spans="11:24">
      <c r="K51" s="406"/>
    </row>
    <row r="52" spans="11:24">
      <c r="K52" s="406"/>
    </row>
    <row r="53" spans="11:24">
      <c r="K53" s="406"/>
    </row>
    <row r="54" spans="11:24">
      <c r="K54" s="406"/>
    </row>
    <row r="55" spans="11:24">
      <c r="K55" s="406"/>
    </row>
    <row r="56" spans="11:24">
      <c r="K56" s="406"/>
    </row>
    <row r="58" spans="11:24">
      <c r="K58" s="406"/>
      <c r="M58" s="2"/>
      <c r="P58" s="3"/>
      <c r="Q58"/>
      <c r="S58" s="5"/>
      <c r="T58"/>
      <c r="V58" s="2"/>
      <c r="X58"/>
    </row>
    <row r="59" spans="11:24">
      <c r="K59" s="406"/>
      <c r="M59" s="2"/>
      <c r="P59" s="3"/>
      <c r="Q59"/>
      <c r="S59" s="5"/>
      <c r="T59"/>
      <c r="V59" s="2"/>
      <c r="X59"/>
    </row>
    <row r="60" spans="11:24">
      <c r="K60" s="406"/>
      <c r="M60" s="2"/>
      <c r="P60" s="3"/>
      <c r="Q60"/>
      <c r="S60" s="5"/>
      <c r="T60"/>
      <c r="V60" s="2"/>
      <c r="X60"/>
    </row>
    <row r="61" spans="11:24">
      <c r="K61" s="406"/>
      <c r="M61" s="2"/>
      <c r="P61" s="3"/>
      <c r="Q61"/>
      <c r="S61" s="5"/>
      <c r="T61"/>
      <c r="V61" s="2"/>
      <c r="X61"/>
    </row>
    <row r="62" spans="11:24">
      <c r="K62" s="406"/>
      <c r="M62" s="2"/>
      <c r="P62" s="3"/>
      <c r="Q62"/>
      <c r="S62" s="5"/>
      <c r="T62"/>
      <c r="V62" s="2"/>
      <c r="X62"/>
    </row>
    <row r="63" spans="11:24">
      <c r="K63" s="406"/>
      <c r="M63" s="2"/>
      <c r="P63" s="3"/>
      <c r="Q63"/>
      <c r="S63" s="5"/>
      <c r="T63"/>
      <c r="V63" s="2"/>
      <c r="X63"/>
    </row>
    <row r="64" spans="11:24">
      <c r="K64" s="406"/>
      <c r="M64" s="2"/>
      <c r="P64" s="3"/>
      <c r="Q64"/>
      <c r="S64" s="5"/>
      <c r="T64"/>
      <c r="V64" s="2"/>
      <c r="X64"/>
    </row>
    <row r="65" spans="11:24">
      <c r="K65" s="406"/>
      <c r="M65" s="2"/>
      <c r="P65" s="3"/>
      <c r="Q65"/>
      <c r="S65" s="5"/>
      <c r="T65"/>
      <c r="V65" s="2"/>
      <c r="X65"/>
    </row>
    <row r="66" spans="11:24">
      <c r="K66" s="406"/>
      <c r="M66" s="2"/>
      <c r="P66" s="3"/>
      <c r="Q66"/>
      <c r="S66" s="5"/>
      <c r="T66"/>
      <c r="V66" s="2"/>
      <c r="X66"/>
    </row>
    <row r="67" spans="11:24">
      <c r="K67" s="406"/>
      <c r="M67" s="2"/>
      <c r="P67" s="3"/>
      <c r="Q67"/>
      <c r="S67" s="5"/>
      <c r="T67"/>
      <c r="V67" s="2"/>
      <c r="X67"/>
    </row>
    <row r="68" spans="11:24">
      <c r="K68" s="406"/>
      <c r="M68" s="2"/>
      <c r="P68" s="3"/>
      <c r="Q68"/>
      <c r="S68" s="5"/>
      <c r="T68"/>
      <c r="V68" s="2"/>
      <c r="X68"/>
    </row>
    <row r="69" spans="11:24">
      <c r="K69" s="406"/>
      <c r="M69" s="2"/>
      <c r="P69" s="3"/>
      <c r="Q69"/>
      <c r="S69" s="5"/>
      <c r="T69"/>
      <c r="V69" s="2"/>
      <c r="X69"/>
    </row>
  </sheetData>
  <mergeCells count="7">
    <mergeCell ref="D4:G4"/>
    <mergeCell ref="H4:K4"/>
    <mergeCell ref="L4:R4"/>
    <mergeCell ref="B25:B28"/>
    <mergeCell ref="B20:B22"/>
    <mergeCell ref="B8:B10"/>
    <mergeCell ref="B12:B14"/>
  </mergeCells>
  <pageMargins left="0.25" right="0.25" top="0.75" bottom="0.75" header="0.3" footer="0.3"/>
  <pageSetup scale="43" fitToHeight="0" orientation="landscape" r:id="rId1"/>
  <headerFooter>
    <oddHeader xml:space="preserve">&amp;CACE Q1 of Program Year 2022 Portfolio Summary Reporting Table </oddHeader>
    <oddFooter>&amp;C&amp;N&amp;R&amp;D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D25"/>
  <sheetViews>
    <sheetView topLeftCell="A7" zoomScale="80" zoomScaleNormal="80" zoomScaleSheetLayoutView="100" workbookViewId="0">
      <selection activeCell="J17" sqref="J17"/>
    </sheetView>
  </sheetViews>
  <sheetFormatPr defaultColWidth="9.28515625" defaultRowHeight="14.4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15" ht="23.45">
      <c r="A1" s="1" t="s">
        <v>0</v>
      </c>
      <c r="K1" s="165"/>
      <c r="N1" s="164"/>
      <c r="O1" s="164"/>
    </row>
    <row r="2" spans="1:15">
      <c r="K2" s="165"/>
      <c r="N2" s="164"/>
      <c r="O2" s="164"/>
    </row>
    <row r="3" spans="1:15" ht="18.95" thickBot="1">
      <c r="A3" s="6"/>
      <c r="B3" s="6" t="s">
        <v>55</v>
      </c>
      <c r="C3" s="6"/>
      <c r="D3" s="6"/>
      <c r="E3" s="6"/>
      <c r="F3" s="6"/>
      <c r="G3" s="6"/>
      <c r="H3" s="6"/>
      <c r="K3" s="175"/>
      <c r="N3" s="164"/>
      <c r="O3" s="164"/>
    </row>
    <row r="4" spans="1:15" ht="43.15" customHeight="1" thickBot="1">
      <c r="A4" t="s">
        <v>2</v>
      </c>
      <c r="B4" s="154"/>
      <c r="C4" s="154"/>
      <c r="D4" s="493" t="s">
        <v>7</v>
      </c>
      <c r="E4" s="493"/>
      <c r="F4" s="512" t="s">
        <v>100</v>
      </c>
      <c r="G4" s="513"/>
      <c r="H4" s="514" t="s">
        <v>56</v>
      </c>
      <c r="I4" s="515"/>
      <c r="K4" s="165"/>
      <c r="M4" s="172" t="s">
        <v>7</v>
      </c>
      <c r="N4" s="172"/>
      <c r="O4" s="172"/>
    </row>
    <row r="5" spans="1:15" ht="21" customHeight="1" thickBot="1">
      <c r="B5" s="157"/>
      <c r="C5" s="157"/>
      <c r="D5" s="193" t="s">
        <v>10</v>
      </c>
      <c r="E5" s="199" t="s">
        <v>11</v>
      </c>
      <c r="F5" s="206" t="s">
        <v>12</v>
      </c>
      <c r="G5" s="207" t="s">
        <v>13</v>
      </c>
      <c r="H5" s="194" t="s">
        <v>14</v>
      </c>
      <c r="I5" s="195" t="s">
        <v>15</v>
      </c>
      <c r="K5" s="165"/>
      <c r="N5" s="164"/>
      <c r="O5" s="164"/>
    </row>
    <row r="6" spans="1:15" ht="52.5" customHeight="1" thickBot="1">
      <c r="B6" s="156"/>
      <c r="C6" s="156"/>
      <c r="D6" s="506" t="s">
        <v>67</v>
      </c>
      <c r="E6" s="507"/>
      <c r="F6" s="508" t="s">
        <v>101</v>
      </c>
      <c r="G6" s="509"/>
      <c r="H6" s="510" t="s">
        <v>75</v>
      </c>
      <c r="I6" s="511"/>
      <c r="K6" s="165"/>
      <c r="N6" s="164"/>
      <c r="O6" s="164"/>
    </row>
    <row r="7" spans="1:15" ht="29.45" thickBot="1">
      <c r="B7" s="179" t="s">
        <v>31</v>
      </c>
      <c r="C7" s="184" t="s">
        <v>32</v>
      </c>
      <c r="D7" s="196" t="s">
        <v>102</v>
      </c>
      <c r="E7" s="215" t="s">
        <v>103</v>
      </c>
      <c r="F7" s="196" t="s">
        <v>102</v>
      </c>
      <c r="G7" s="215" t="s">
        <v>103</v>
      </c>
      <c r="H7" s="196" t="s">
        <v>102</v>
      </c>
      <c r="I7" s="215" t="s">
        <v>103</v>
      </c>
      <c r="J7" s="167"/>
      <c r="K7" s="168"/>
      <c r="L7" s="167"/>
      <c r="M7" s="167"/>
      <c r="N7" s="167"/>
      <c r="O7" s="167"/>
    </row>
    <row r="8" spans="1:15">
      <c r="B8" s="502" t="s">
        <v>33</v>
      </c>
      <c r="C8" s="473" t="s">
        <v>82</v>
      </c>
      <c r="D8" s="198" t="s">
        <v>104</v>
      </c>
      <c r="E8" s="430" t="s">
        <v>104</v>
      </c>
      <c r="F8" s="198" t="s">
        <v>104</v>
      </c>
      <c r="G8" s="434" t="s">
        <v>104</v>
      </c>
      <c r="H8" s="198" t="s">
        <v>104</v>
      </c>
      <c r="I8" s="434" t="s">
        <v>104</v>
      </c>
      <c r="J8" s="164"/>
      <c r="K8" s="169"/>
      <c r="L8" s="164"/>
      <c r="M8" s="164"/>
      <c r="N8" s="164"/>
      <c r="O8" s="164"/>
    </row>
    <row r="9" spans="1:15">
      <c r="B9" s="503"/>
      <c r="C9" s="180" t="s">
        <v>83</v>
      </c>
      <c r="D9" s="428" t="s">
        <v>104</v>
      </c>
      <c r="E9" s="200" t="s">
        <v>95</v>
      </c>
      <c r="F9" s="428" t="s">
        <v>104</v>
      </c>
      <c r="G9" s="197" t="s">
        <v>95</v>
      </c>
      <c r="H9" s="428" t="s">
        <v>104</v>
      </c>
      <c r="I9" s="197" t="s">
        <v>95</v>
      </c>
      <c r="J9" s="164"/>
      <c r="K9" s="169"/>
      <c r="L9" s="164"/>
      <c r="M9" s="164"/>
      <c r="N9" s="164"/>
      <c r="O9" s="164"/>
    </row>
    <row r="10" spans="1:15" ht="15" thickBot="1">
      <c r="B10" s="503"/>
      <c r="C10" s="185" t="s">
        <v>84</v>
      </c>
      <c r="D10" s="428" t="s">
        <v>104</v>
      </c>
      <c r="E10" s="200" t="s">
        <v>104</v>
      </c>
      <c r="F10" s="428" t="s">
        <v>104</v>
      </c>
      <c r="G10" s="197" t="s">
        <v>104</v>
      </c>
      <c r="H10" s="428" t="s">
        <v>104</v>
      </c>
      <c r="I10" s="197" t="s">
        <v>104</v>
      </c>
      <c r="J10" s="164"/>
      <c r="K10" s="169"/>
      <c r="L10" s="164"/>
      <c r="M10" s="164"/>
      <c r="N10" s="164"/>
      <c r="O10" s="164"/>
    </row>
    <row r="11" spans="1:15" ht="14.45" customHeight="1">
      <c r="B11" s="502" t="s">
        <v>34</v>
      </c>
      <c r="C11" s="473" t="s">
        <v>105</v>
      </c>
      <c r="D11" s="198" t="s">
        <v>104</v>
      </c>
      <c r="E11" s="430" t="s">
        <v>104</v>
      </c>
      <c r="F11" s="198" t="s">
        <v>104</v>
      </c>
      <c r="G11" s="434" t="s">
        <v>104</v>
      </c>
      <c r="H11" s="198" t="s">
        <v>104</v>
      </c>
      <c r="I11" s="434" t="s">
        <v>104</v>
      </c>
      <c r="J11" s="173"/>
      <c r="K11" s="173"/>
      <c r="L11" s="173"/>
      <c r="M11" s="164"/>
      <c r="N11" s="164"/>
      <c r="O11" s="164"/>
    </row>
    <row r="12" spans="1:15" ht="14.45" customHeight="1">
      <c r="B12" s="503"/>
      <c r="C12" s="177" t="s">
        <v>106</v>
      </c>
      <c r="D12" s="428" t="s">
        <v>104</v>
      </c>
      <c r="E12" s="200" t="s">
        <v>104</v>
      </c>
      <c r="F12" s="428" t="s">
        <v>104</v>
      </c>
      <c r="G12" s="197" t="s">
        <v>104</v>
      </c>
      <c r="H12" s="428" t="s">
        <v>104</v>
      </c>
      <c r="I12" s="197" t="s">
        <v>104</v>
      </c>
      <c r="J12" s="173"/>
      <c r="K12" s="173"/>
      <c r="L12" s="173"/>
      <c r="M12" s="164"/>
      <c r="N12" s="164"/>
      <c r="O12" s="164"/>
    </row>
    <row r="13" spans="1:15" ht="14.45" customHeight="1" thickBot="1">
      <c r="B13" s="503"/>
      <c r="C13" s="474" t="s">
        <v>37</v>
      </c>
      <c r="D13" s="429" t="s">
        <v>104</v>
      </c>
      <c r="E13" s="216" t="s">
        <v>95</v>
      </c>
      <c r="F13" s="429" t="s">
        <v>104</v>
      </c>
      <c r="G13" s="216" t="s">
        <v>95</v>
      </c>
      <c r="H13" s="429" t="s">
        <v>104</v>
      </c>
      <c r="I13" s="217" t="s">
        <v>95</v>
      </c>
      <c r="J13" s="173"/>
      <c r="K13" s="173"/>
      <c r="L13" s="173"/>
      <c r="M13" s="164"/>
      <c r="N13" s="164"/>
      <c r="O13" s="164"/>
    </row>
    <row r="14" spans="1:15" ht="29.1">
      <c r="B14" s="189" t="s">
        <v>38</v>
      </c>
      <c r="C14" s="189" t="s">
        <v>39</v>
      </c>
      <c r="D14" s="198" t="s">
        <v>104</v>
      </c>
      <c r="E14" s="430" t="s">
        <v>104</v>
      </c>
      <c r="F14" s="198" t="s">
        <v>104</v>
      </c>
      <c r="G14" s="434" t="s">
        <v>104</v>
      </c>
      <c r="H14" s="198" t="s">
        <v>104</v>
      </c>
      <c r="I14" s="435" t="s">
        <v>104</v>
      </c>
      <c r="J14" s="164"/>
      <c r="K14" s="165"/>
      <c r="L14" s="164"/>
      <c r="M14" s="164"/>
      <c r="N14" s="164"/>
      <c r="O14" s="164"/>
    </row>
    <row r="15" spans="1:15" ht="15" thickBot="1">
      <c r="B15" s="181" t="s">
        <v>40</v>
      </c>
      <c r="C15" s="186"/>
      <c r="D15" s="432" t="s">
        <v>104</v>
      </c>
      <c r="E15" s="431" t="s">
        <v>104</v>
      </c>
      <c r="F15" s="432" t="s">
        <v>104</v>
      </c>
      <c r="G15" s="433" t="s">
        <v>104</v>
      </c>
      <c r="H15" s="432" t="s">
        <v>104</v>
      </c>
      <c r="I15" s="436" t="s">
        <v>104</v>
      </c>
      <c r="J15" s="167"/>
      <c r="K15" s="168"/>
      <c r="L15" s="167"/>
      <c r="M15" s="167"/>
      <c r="N15" s="167"/>
      <c r="O15" s="167"/>
    </row>
    <row r="16" spans="1:15" ht="15" thickBot="1">
      <c r="B16" s="141"/>
      <c r="C16" s="188"/>
      <c r="D16" s="182"/>
      <c r="E16" s="202"/>
      <c r="F16" s="182"/>
      <c r="G16" s="143"/>
      <c r="H16" s="182"/>
      <c r="I16" s="183"/>
      <c r="J16" s="170"/>
      <c r="K16" s="170"/>
      <c r="L16" s="170"/>
      <c r="M16" s="170"/>
      <c r="N16" s="170"/>
      <c r="O16" s="170"/>
    </row>
    <row r="17" spans="2:30">
      <c r="B17" s="504" t="s">
        <v>107</v>
      </c>
      <c r="C17" s="210" t="s">
        <v>93</v>
      </c>
      <c r="D17" s="437" t="s">
        <v>104</v>
      </c>
      <c r="E17" s="434" t="s">
        <v>104</v>
      </c>
      <c r="F17" s="437" t="s">
        <v>104</v>
      </c>
      <c r="G17" s="434" t="s">
        <v>104</v>
      </c>
      <c r="H17" s="437" t="s">
        <v>104</v>
      </c>
      <c r="I17" s="434" t="s">
        <v>104</v>
      </c>
      <c r="J17" s="170"/>
      <c r="K17" s="170"/>
      <c r="L17" s="170"/>
      <c r="M17" s="170"/>
      <c r="N17" s="170"/>
      <c r="O17" s="170"/>
    </row>
    <row r="18" spans="2:30">
      <c r="B18" s="505"/>
      <c r="C18" s="208" t="s">
        <v>108</v>
      </c>
      <c r="D18" s="438" t="s">
        <v>104</v>
      </c>
      <c r="E18" s="197" t="s">
        <v>104</v>
      </c>
      <c r="F18" s="438" t="s">
        <v>104</v>
      </c>
      <c r="G18" s="197" t="s">
        <v>104</v>
      </c>
      <c r="H18" s="438" t="s">
        <v>104</v>
      </c>
      <c r="I18" s="197" t="s">
        <v>104</v>
      </c>
      <c r="J18" s="170"/>
      <c r="K18" s="170"/>
      <c r="L18" s="170"/>
      <c r="M18" s="170"/>
      <c r="N18" s="170"/>
      <c r="O18" s="170"/>
    </row>
    <row r="19" spans="2:30">
      <c r="B19" s="54" t="s">
        <v>50</v>
      </c>
      <c r="C19" s="192"/>
      <c r="D19" s="439"/>
      <c r="E19" s="440"/>
      <c r="F19" s="439"/>
      <c r="G19" s="441"/>
      <c r="H19" s="439"/>
      <c r="I19" s="442"/>
      <c r="J19" s="167"/>
      <c r="K19" s="168"/>
      <c r="L19" s="167"/>
      <c r="M19" s="167"/>
      <c r="N19" s="167"/>
      <c r="O19" s="167"/>
    </row>
    <row r="20" spans="2:30">
      <c r="B20" s="89" t="s">
        <v>51</v>
      </c>
      <c r="C20" s="138"/>
      <c r="D20" s="438" t="s">
        <v>104</v>
      </c>
      <c r="E20" s="200" t="s">
        <v>104</v>
      </c>
      <c r="F20" s="438" t="s">
        <v>104</v>
      </c>
      <c r="G20" s="197" t="s">
        <v>104</v>
      </c>
      <c r="H20" s="438" t="s">
        <v>104</v>
      </c>
      <c r="I20" s="443" t="s">
        <v>104</v>
      </c>
      <c r="J20" s="166"/>
      <c r="K20" s="165"/>
      <c r="L20" s="166"/>
      <c r="M20" s="166"/>
      <c r="N20" s="164"/>
      <c r="O20" s="164"/>
    </row>
    <row r="21" spans="2:30" ht="15" thickBot="1">
      <c r="B21" s="95" t="s">
        <v>52</v>
      </c>
      <c r="C21" s="140"/>
      <c r="D21" s="444" t="s">
        <v>104</v>
      </c>
      <c r="E21" s="445" t="s">
        <v>104</v>
      </c>
      <c r="F21" s="444" t="s">
        <v>104</v>
      </c>
      <c r="G21" s="446" t="s">
        <v>104</v>
      </c>
      <c r="H21" s="444" t="s">
        <v>104</v>
      </c>
      <c r="I21" s="447" t="s">
        <v>104</v>
      </c>
      <c r="J21" s="171"/>
      <c r="K21" s="168"/>
      <c r="L21" s="171"/>
      <c r="M21" s="171"/>
      <c r="N21" s="167"/>
      <c r="O21" s="167"/>
    </row>
    <row r="22" spans="2:30">
      <c r="B22" s="141"/>
      <c r="C22" s="142"/>
      <c r="D22" s="448"/>
      <c r="E22" s="449"/>
      <c r="F22" s="448"/>
      <c r="G22" s="450"/>
      <c r="H22" s="448"/>
      <c r="I22" s="450"/>
      <c r="J22" s="170"/>
      <c r="K22" s="170"/>
      <c r="L22" s="170"/>
      <c r="M22" s="170"/>
      <c r="N22" s="170"/>
      <c r="O22" s="170"/>
    </row>
    <row r="23" spans="2:30" ht="15" thickBot="1">
      <c r="B23" s="95" t="s">
        <v>53</v>
      </c>
      <c r="C23" s="140"/>
      <c r="D23" s="444" t="s">
        <v>104</v>
      </c>
      <c r="E23" s="445" t="s">
        <v>104</v>
      </c>
      <c r="F23" s="444" t="s">
        <v>104</v>
      </c>
      <c r="G23" s="446" t="s">
        <v>104</v>
      </c>
      <c r="H23" s="444" t="s">
        <v>104</v>
      </c>
      <c r="I23" s="447" t="s">
        <v>104</v>
      </c>
      <c r="J23" s="167"/>
      <c r="K23" s="168"/>
      <c r="L23" s="167"/>
      <c r="M23" s="167"/>
      <c r="N23" s="167"/>
      <c r="O23" s="167"/>
    </row>
    <row r="24" spans="2:30" ht="15" thickBot="1">
      <c r="B24" s="144" t="s">
        <v>54</v>
      </c>
      <c r="C24" s="145"/>
      <c r="D24" s="161"/>
      <c r="E24" s="205"/>
      <c r="F24" s="295" t="s">
        <v>104</v>
      </c>
      <c r="G24" s="451" t="s">
        <v>104</v>
      </c>
      <c r="H24" s="161"/>
      <c r="I24" s="162"/>
      <c r="J24" s="167"/>
      <c r="K24" s="168"/>
      <c r="L24" s="167"/>
      <c r="M24" s="167"/>
      <c r="N24" s="167"/>
      <c r="O24" s="167"/>
    </row>
    <row r="25" spans="2:30">
      <c r="B25" s="146" t="s">
        <v>109</v>
      </c>
      <c r="C25" s="104"/>
      <c r="D25" s="104"/>
      <c r="E25" s="104"/>
      <c r="F25" s="104"/>
      <c r="G25" s="104"/>
      <c r="H25" s="104"/>
      <c r="I25" s="104"/>
      <c r="J25" s="104"/>
      <c r="K25" s="106"/>
      <c r="L25" s="104"/>
      <c r="M25" s="104"/>
      <c r="N25" s="107"/>
      <c r="O25" s="107"/>
      <c r="P25" s="104"/>
      <c r="Q25" s="104"/>
      <c r="R25" s="104"/>
      <c r="S25" s="104"/>
      <c r="T25" s="104"/>
      <c r="U25" s="104"/>
      <c r="V25" s="104"/>
      <c r="W25" s="104"/>
      <c r="X25" s="104"/>
      <c r="Y25" s="104"/>
      <c r="Z25" s="104"/>
      <c r="AA25" s="104"/>
      <c r="AB25" s="104"/>
      <c r="AC25" s="104"/>
      <c r="AD25" s="104"/>
    </row>
  </sheetData>
  <mergeCells count="9">
    <mergeCell ref="B17:B18"/>
    <mergeCell ref="D6:E6"/>
    <mergeCell ref="F6:G6"/>
    <mergeCell ref="H6:I6"/>
    <mergeCell ref="D4:E4"/>
    <mergeCell ref="F4:G4"/>
    <mergeCell ref="H4:I4"/>
    <mergeCell ref="B8:B10"/>
    <mergeCell ref="B11:B13"/>
  </mergeCells>
  <pageMargins left="0.25" right="0.25" top="0.75" bottom="0.75" header="0.3" footer="0.3"/>
  <pageSetup scale="93" fitToHeight="0" orientation="landscape" r:id="rId1"/>
  <headerFooter>
    <oddHeader>&amp;CACE Q1 of Program Year 2022 LMI Reporting Table</oddHeader>
    <oddFooter>&amp;C&amp;N&amp;R&amp;D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D21"/>
  <sheetViews>
    <sheetView zoomScale="90" zoomScaleNormal="90" zoomScaleSheetLayoutView="100" workbookViewId="0">
      <selection activeCell="B14" sqref="B14:B15"/>
    </sheetView>
  </sheetViews>
  <sheetFormatPr defaultColWidth="9.28515625" defaultRowHeight="14.4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30" ht="23.45">
      <c r="A1" s="1" t="s">
        <v>0</v>
      </c>
      <c r="K1" s="165"/>
      <c r="N1" s="164"/>
      <c r="O1" s="164"/>
    </row>
    <row r="2" spans="1:30">
      <c r="K2" s="165"/>
      <c r="N2" s="164"/>
      <c r="O2" s="164"/>
    </row>
    <row r="3" spans="1:30" ht="18.95" thickBot="1">
      <c r="A3" s="6"/>
      <c r="B3" s="6" t="s">
        <v>55</v>
      </c>
      <c r="C3" s="6"/>
      <c r="D3" s="6"/>
      <c r="E3" s="6"/>
      <c r="F3" s="6"/>
      <c r="G3" s="6"/>
      <c r="H3" s="6"/>
      <c r="K3" s="175"/>
      <c r="N3" s="164"/>
      <c r="O3" s="164"/>
    </row>
    <row r="4" spans="1:30" ht="43.15" customHeight="1" thickBot="1">
      <c r="A4" t="s">
        <v>2</v>
      </c>
      <c r="B4" s="477"/>
      <c r="C4" s="154"/>
      <c r="D4" s="520" t="s">
        <v>7</v>
      </c>
      <c r="E4" s="494"/>
      <c r="F4" s="512" t="s">
        <v>100</v>
      </c>
      <c r="G4" s="513"/>
      <c r="H4" s="514" t="s">
        <v>56</v>
      </c>
      <c r="I4" s="515"/>
      <c r="K4" s="165"/>
      <c r="M4" s="172" t="s">
        <v>7</v>
      </c>
      <c r="N4" s="172"/>
      <c r="O4" s="172"/>
    </row>
    <row r="5" spans="1:30" ht="21" customHeight="1" thickBot="1">
      <c r="B5" s="213"/>
      <c r="C5" s="157"/>
      <c r="D5" s="193" t="s">
        <v>10</v>
      </c>
      <c r="E5" s="195" t="s">
        <v>11</v>
      </c>
      <c r="F5" s="206" t="s">
        <v>12</v>
      </c>
      <c r="G5" s="207" t="s">
        <v>13</v>
      </c>
      <c r="H5" s="194" t="s">
        <v>14</v>
      </c>
      <c r="I5" s="195" t="s">
        <v>15</v>
      </c>
      <c r="K5" s="165"/>
      <c r="N5" s="164"/>
      <c r="O5" s="164"/>
    </row>
    <row r="6" spans="1:30" ht="52.5" customHeight="1" thickBot="1">
      <c r="B6" s="214"/>
      <c r="C6" s="156"/>
      <c r="D6" s="521" t="s">
        <v>67</v>
      </c>
      <c r="E6" s="522"/>
      <c r="F6" s="508" t="s">
        <v>101</v>
      </c>
      <c r="G6" s="509"/>
      <c r="H6" s="510" t="s">
        <v>75</v>
      </c>
      <c r="I6" s="511"/>
      <c r="K6" s="165"/>
      <c r="N6" s="164"/>
      <c r="O6" s="164"/>
    </row>
    <row r="7" spans="1:30" ht="29.45" thickBot="1">
      <c r="B7" s="187" t="s">
        <v>41</v>
      </c>
      <c r="C7" s="179" t="s">
        <v>89</v>
      </c>
      <c r="D7" s="211" t="s">
        <v>110</v>
      </c>
      <c r="E7" s="212" t="s">
        <v>111</v>
      </c>
      <c r="F7" s="211" t="s">
        <v>110</v>
      </c>
      <c r="G7" s="212" t="s">
        <v>111</v>
      </c>
      <c r="H7" s="211" t="s">
        <v>110</v>
      </c>
      <c r="I7" s="212" t="s">
        <v>111</v>
      </c>
      <c r="J7" s="167"/>
      <c r="K7" s="168"/>
      <c r="L7" s="167"/>
      <c r="M7" s="167"/>
      <c r="N7" s="167"/>
      <c r="O7" s="167"/>
    </row>
    <row r="8" spans="1:30" ht="15" thickBot="1">
      <c r="B8" s="178" t="s">
        <v>42</v>
      </c>
      <c r="C8" s="178" t="s">
        <v>43</v>
      </c>
      <c r="D8" s="452" t="s">
        <v>104</v>
      </c>
      <c r="E8" s="217" t="s">
        <v>95</v>
      </c>
      <c r="F8" s="452" t="s">
        <v>104</v>
      </c>
      <c r="G8" s="217" t="s">
        <v>95</v>
      </c>
      <c r="H8" s="452" t="s">
        <v>104</v>
      </c>
      <c r="I8" s="217" t="s">
        <v>95</v>
      </c>
      <c r="J8" s="166"/>
      <c r="K8" s="165"/>
      <c r="L8" s="166"/>
      <c r="M8" s="166"/>
      <c r="N8" s="164"/>
      <c r="O8" s="164"/>
    </row>
    <row r="9" spans="1:30">
      <c r="B9" s="516" t="s">
        <v>44</v>
      </c>
      <c r="C9" s="473" t="s">
        <v>45</v>
      </c>
      <c r="D9" s="453" t="s">
        <v>104</v>
      </c>
      <c r="E9" s="454" t="s">
        <v>104</v>
      </c>
      <c r="F9" s="455" t="s">
        <v>104</v>
      </c>
      <c r="G9" s="454" t="s">
        <v>104</v>
      </c>
      <c r="H9" s="455" t="s">
        <v>104</v>
      </c>
      <c r="I9" s="350" t="s">
        <v>104</v>
      </c>
      <c r="J9" s="173"/>
      <c r="K9" s="173"/>
      <c r="L9" s="173"/>
      <c r="M9" s="166"/>
      <c r="N9" s="164"/>
      <c r="O9" s="164"/>
    </row>
    <row r="10" spans="1:30">
      <c r="B10" s="517"/>
      <c r="C10" s="474" t="s">
        <v>46</v>
      </c>
      <c r="D10" s="456" t="s">
        <v>104</v>
      </c>
      <c r="E10" s="197" t="s">
        <v>104</v>
      </c>
      <c r="F10" s="438" t="s">
        <v>104</v>
      </c>
      <c r="G10" s="197" t="s">
        <v>104</v>
      </c>
      <c r="H10" s="438" t="s">
        <v>104</v>
      </c>
      <c r="I10" s="351" t="s">
        <v>104</v>
      </c>
      <c r="J10" s="173"/>
      <c r="K10" s="173"/>
      <c r="L10" s="173"/>
      <c r="M10" s="166"/>
      <c r="N10" s="164"/>
      <c r="O10" s="164"/>
    </row>
    <row r="11" spans="1:30" ht="15" thickBot="1">
      <c r="B11" s="518"/>
      <c r="C11" s="218" t="s">
        <v>47</v>
      </c>
      <c r="D11" s="457" t="s">
        <v>104</v>
      </c>
      <c r="E11" s="217" t="s">
        <v>104</v>
      </c>
      <c r="F11" s="452" t="s">
        <v>104</v>
      </c>
      <c r="G11" s="217" t="s">
        <v>104</v>
      </c>
      <c r="H11" s="452" t="s">
        <v>104</v>
      </c>
      <c r="I11" s="458" t="s">
        <v>104</v>
      </c>
      <c r="J11" s="173"/>
      <c r="K11" s="173"/>
      <c r="L11" s="173"/>
      <c r="M11" s="164"/>
      <c r="N11" s="164"/>
      <c r="O11" s="164"/>
    </row>
    <row r="12" spans="1:30" s="104" customFormat="1" ht="15" thickBot="1">
      <c r="B12" s="144" t="s">
        <v>48</v>
      </c>
      <c r="C12" s="201"/>
      <c r="D12" s="463" t="s">
        <v>104</v>
      </c>
      <c r="E12" s="464" t="s">
        <v>104</v>
      </c>
      <c r="F12" s="463" t="s">
        <v>104</v>
      </c>
      <c r="G12" s="464" t="s">
        <v>104</v>
      </c>
      <c r="H12" s="463" t="s">
        <v>104</v>
      </c>
      <c r="I12" s="353" t="s">
        <v>104</v>
      </c>
      <c r="J12" s="167"/>
      <c r="K12" s="168"/>
      <c r="L12" s="167"/>
      <c r="M12" s="167"/>
      <c r="N12" s="167"/>
      <c r="O12" s="167"/>
      <c r="P12"/>
      <c r="Q12"/>
      <c r="R12"/>
      <c r="S12"/>
      <c r="T12"/>
      <c r="U12"/>
      <c r="V12"/>
      <c r="W12"/>
      <c r="X12"/>
      <c r="Y12"/>
      <c r="Z12"/>
      <c r="AA12"/>
      <c r="AB12"/>
      <c r="AC12"/>
      <c r="AD12"/>
    </row>
    <row r="13" spans="1:30" ht="15" thickBot="1">
      <c r="B13" s="190"/>
      <c r="C13" s="203"/>
      <c r="D13" s="190"/>
      <c r="E13" s="191"/>
      <c r="F13" s="190"/>
      <c r="G13" s="191"/>
      <c r="H13" s="190"/>
      <c r="I13" s="191"/>
      <c r="J13" s="170"/>
      <c r="K13" s="170"/>
      <c r="L13" s="170"/>
      <c r="M13" s="170"/>
      <c r="N13" s="170"/>
      <c r="O13" s="170"/>
    </row>
    <row r="14" spans="1:30">
      <c r="B14" s="504" t="s">
        <v>107</v>
      </c>
      <c r="C14" s="210" t="s">
        <v>45</v>
      </c>
      <c r="D14" s="455" t="s">
        <v>104</v>
      </c>
      <c r="E14" s="454" t="s">
        <v>104</v>
      </c>
      <c r="F14" s="455" t="s">
        <v>104</v>
      </c>
      <c r="G14" s="454" t="s">
        <v>104</v>
      </c>
      <c r="H14" s="455" t="s">
        <v>104</v>
      </c>
      <c r="I14" s="454" t="s">
        <v>104</v>
      </c>
      <c r="J14" s="170"/>
      <c r="K14" s="170"/>
      <c r="L14" s="170"/>
      <c r="M14" s="170"/>
      <c r="N14" s="170"/>
      <c r="O14" s="170"/>
    </row>
    <row r="15" spans="1:30" ht="15.75" customHeight="1" thickBot="1">
      <c r="B15" s="519"/>
      <c r="C15" s="209" t="s">
        <v>47</v>
      </c>
      <c r="D15" s="452" t="s">
        <v>104</v>
      </c>
      <c r="E15" s="217" t="s">
        <v>104</v>
      </c>
      <c r="F15" s="452" t="s">
        <v>104</v>
      </c>
      <c r="G15" s="217" t="s">
        <v>104</v>
      </c>
      <c r="H15" s="452" t="s">
        <v>104</v>
      </c>
      <c r="I15" s="217" t="s">
        <v>104</v>
      </c>
      <c r="J15" s="170"/>
      <c r="K15" s="170"/>
      <c r="L15" s="170"/>
      <c r="M15" s="170"/>
      <c r="N15" s="170"/>
      <c r="O15" s="170"/>
    </row>
    <row r="16" spans="1:30" ht="15" thickBot="1">
      <c r="B16" s="19" t="s">
        <v>50</v>
      </c>
      <c r="C16" s="219"/>
      <c r="D16" s="19"/>
      <c r="E16" s="220"/>
      <c r="F16" s="19"/>
      <c r="G16" s="220"/>
      <c r="H16" s="19"/>
      <c r="I16" s="221"/>
      <c r="J16" s="167"/>
      <c r="K16" s="168"/>
      <c r="L16" s="167"/>
      <c r="M16" s="167"/>
      <c r="N16" s="167"/>
      <c r="O16" s="167"/>
    </row>
    <row r="17" spans="2:15" ht="15" thickBot="1">
      <c r="B17" s="222" t="s">
        <v>51</v>
      </c>
      <c r="C17" s="223"/>
      <c r="D17" s="459" t="s">
        <v>104</v>
      </c>
      <c r="E17" s="460" t="s">
        <v>104</v>
      </c>
      <c r="F17" s="459" t="s">
        <v>104</v>
      </c>
      <c r="G17" s="460" t="s">
        <v>104</v>
      </c>
      <c r="H17" s="459" t="s">
        <v>104</v>
      </c>
      <c r="I17" s="380" t="s">
        <v>104</v>
      </c>
      <c r="J17" s="166"/>
      <c r="K17" s="165"/>
      <c r="L17" s="166"/>
      <c r="M17" s="166"/>
      <c r="N17" s="164"/>
      <c r="O17" s="164"/>
    </row>
    <row r="18" spans="2:15" ht="15" thickBot="1">
      <c r="B18" s="144" t="s">
        <v>52</v>
      </c>
      <c r="C18" s="201"/>
      <c r="D18" s="463" t="s">
        <v>104</v>
      </c>
      <c r="E18" s="464" t="s">
        <v>104</v>
      </c>
      <c r="F18" s="463" t="s">
        <v>104</v>
      </c>
      <c r="G18" s="464" t="s">
        <v>104</v>
      </c>
      <c r="H18" s="463" t="s">
        <v>104</v>
      </c>
      <c r="I18" s="451" t="s">
        <v>104</v>
      </c>
      <c r="J18" s="171"/>
      <c r="K18" s="168"/>
      <c r="L18" s="171"/>
      <c r="M18" s="171"/>
      <c r="N18" s="167"/>
      <c r="O18" s="167"/>
    </row>
    <row r="19" spans="2:15">
      <c r="B19" s="141"/>
      <c r="C19" s="202"/>
      <c r="D19" s="141"/>
      <c r="E19" s="143"/>
      <c r="F19" s="141"/>
      <c r="G19" s="143"/>
      <c r="H19" s="141"/>
      <c r="I19" s="143"/>
      <c r="J19" s="170"/>
      <c r="K19" s="170"/>
      <c r="L19" s="170"/>
      <c r="M19" s="170"/>
      <c r="N19" s="170"/>
      <c r="O19" s="170"/>
    </row>
    <row r="20" spans="2:15" ht="15" thickBot="1">
      <c r="B20" s="95" t="s">
        <v>53</v>
      </c>
      <c r="C20" s="204"/>
      <c r="D20" s="461" t="s">
        <v>104</v>
      </c>
      <c r="E20" s="462" t="s">
        <v>104</v>
      </c>
      <c r="F20" s="461" t="s">
        <v>104</v>
      </c>
      <c r="G20" s="462" t="s">
        <v>104</v>
      </c>
      <c r="H20" s="461" t="s">
        <v>104</v>
      </c>
      <c r="I20" s="362" t="s">
        <v>104</v>
      </c>
      <c r="J20" s="167"/>
      <c r="K20" s="168"/>
      <c r="L20" s="167"/>
      <c r="M20" s="167"/>
      <c r="N20" s="167"/>
      <c r="O20" s="167"/>
    </row>
    <row r="21" spans="2:15" ht="15" thickBot="1">
      <c r="B21" s="144" t="s">
        <v>54</v>
      </c>
      <c r="C21" s="158"/>
      <c r="D21" s="161"/>
      <c r="E21" s="162"/>
      <c r="F21" s="295" t="s">
        <v>104</v>
      </c>
      <c r="G21" s="451" t="s">
        <v>104</v>
      </c>
      <c r="H21" s="161"/>
      <c r="I21" s="162"/>
      <c r="J21" s="167"/>
      <c r="K21" s="168"/>
      <c r="L21" s="167"/>
      <c r="M21" s="167"/>
      <c r="N21" s="167"/>
      <c r="O21" s="167"/>
    </row>
  </sheetData>
  <mergeCells count="8">
    <mergeCell ref="B9:B11"/>
    <mergeCell ref="B14:B15"/>
    <mergeCell ref="D4:E4"/>
    <mergeCell ref="F4:G4"/>
    <mergeCell ref="H4:I4"/>
    <mergeCell ref="D6:E6"/>
    <mergeCell ref="F6:G6"/>
    <mergeCell ref="H6:I6"/>
  </mergeCells>
  <pageMargins left="0.25" right="0.25" top="0.75" bottom="0.75" header="0.3" footer="0.3"/>
  <pageSetup scale="93" fitToHeight="0" orientation="landscape" r:id="rId1"/>
  <headerFooter>
    <oddHeader>&amp;CACE Q1 of Program Year 2022 Small Business Reporting Table</oddHeader>
    <oddFooter>&amp;C&amp;N&amp;R&amp;D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954E62DC77E4C938EAC8CFAA31A94" ma:contentTypeVersion="13" ma:contentTypeDescription="Create a new document." ma:contentTypeScope="" ma:versionID="00aa936b9718b3189ee8972304f1cb74">
  <xsd:schema xmlns:xsd="http://www.w3.org/2001/XMLSchema" xmlns:xs="http://www.w3.org/2001/XMLSchema" xmlns:p="http://schemas.microsoft.com/office/2006/metadata/properties" xmlns:ns2="8544f7e2-c4ca-4c06-abe7-9a3c2822ccb8" xmlns:ns3="f887a6d8-4e9c-4290-ae8f-88f7291012b0" targetNamespace="http://schemas.microsoft.com/office/2006/metadata/properties" ma:root="true" ma:fieldsID="24b214058cff176de4b2fc70b77cae09" ns2:_="" ns3:_="">
    <xsd:import namespace="8544f7e2-c4ca-4c06-abe7-9a3c2822ccb8"/>
    <xsd:import namespace="f887a6d8-4e9c-4290-ae8f-88f7291012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4f7e2-c4ca-4c06-abe7-9a3c2822c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87a6d8-4e9c-4290-ae8f-88f7291012b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file>

<file path=customXml/itemProps2.xml><?xml version="1.0" encoding="utf-8"?>
<ds:datastoreItem xmlns:ds="http://schemas.openxmlformats.org/officeDocument/2006/customXml" ds:itemID="{D3C1C89C-762F-44E2-A7B3-C59E51A84268}"/>
</file>

<file path=customXml/itemProps3.xml><?xml version="1.0" encoding="utf-8"?>
<ds:datastoreItem xmlns:ds="http://schemas.openxmlformats.org/officeDocument/2006/customXml" ds:itemID="{892A51C1-CC0B-4522-AF69-DA137B1812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Chao, Philip [BPU]</cp:lastModifiedBy>
  <cp:revision/>
  <dcterms:created xsi:type="dcterms:W3CDTF">2021-03-17T19:24:16Z</dcterms:created>
  <dcterms:modified xsi:type="dcterms:W3CDTF">2022-01-05T14:10:28Z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0x0101006B0954E62DC77E4C938EAC8CFAA31A94</vt:lpwstr>
  </property>
  <property fmtid="{D5CDD505-2E9C-101B-9397-08002B2CF9AE}" pid="3" name="SV_QUERY_LIST_4F35BF76-6C0D-4D9B-82B2-816C12CF3733">
    <vt:lpwstr>empty_477D106A-C0D6-4607-AEBD-E2C9D60EA279</vt:lpwstr>
  </property>
</Properties>
</file>