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onj-my.sharepoint.com/personal/onedrive_bpu_nj_gov/Documents/Clean Energy/3. Program Areas/Energy efficiency/Energy efficiency transition/EE Working Groups/EM&amp;V/Quarterly report/1QPY22/JCP&amp;L/"/>
    </mc:Choice>
  </mc:AlternateContent>
  <bookViews>
    <workbookView xWindow="0" yWindow="0" windowWidth="23040" windowHeight="9192" firstSheet="1" activeTab="1"/>
  </bookViews>
  <sheets>
    <sheet name="Wholesale Annual Electric (Orig" sheetId="25" state="hidden" r:id="rId1"/>
    <sheet name="Qtr Electric Master" sheetId="27" r:id="rId2"/>
    <sheet name=" Qtr Electric LMI" sheetId="29" r:id="rId3"/>
    <sheet name=" Qtr Electric LMI ORIG" sheetId="41" state="hidden" r:id="rId4"/>
    <sheet name=" Qtr Electric Business Class" sheetId="30" r:id="rId5"/>
    <sheet name="RACHEL EXAMPLE  DO NOT USE" sheetId="38" state="hidden" r:id="rId6"/>
  </sheets>
  <definedNames>
    <definedName name="CH_COS" localSheetId="0">#REF!</definedName>
    <definedName name="dd" localSheetId="0">[0]!RDR+1</definedName>
    <definedName name="MNTH_ENERGY" localSheetId="0">#REF!</definedName>
    <definedName name="NSP_COS" localSheetId="0">#REF!</definedName>
    <definedName name="_xlnm.Print_Area" localSheetId="4">' Qtr Electric Business Class'!$A$1:$K$22</definedName>
    <definedName name="_xlnm.Print_Area" localSheetId="2">' Qtr Electric LMI'!$A$1:$J$31</definedName>
    <definedName name="_xlnm.Print_Area" localSheetId="1">'Qtr Electric Master'!$B$1:$R$45</definedName>
    <definedName name="Print1" localSheetId="0">#REF!</definedName>
    <definedName name="Print3" localSheetId="0">#REF!</definedName>
    <definedName name="Print4" localSheetId="0">#REF!</definedName>
    <definedName name="Print5" localSheetId="0">#REF!</definedName>
    <definedName name="PSCo_COS" localSheetId="0">#REF!</definedName>
    <definedName name="RDRplus1" localSheetId="0">[0]!RDR+1</definedName>
    <definedName name="revreq" localSheetId="0">#REF!</definedName>
    <definedName name="wrn.CFC._.QUARTER." localSheetId="4"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5"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4" hidden="1">{"COVER",#N/A,FALSE,"COVERPMT";"COMPANY ORDER",#N/A,FALSE,"COVERPMT";"EXHIBIT A",#N/A,FALSE,"COVERPMT"}</definedName>
    <definedName name="wrn.FUEL._.SCHEDULE." localSheetId="2" hidden="1">{"COVER",#N/A,FALSE,"COVERPMT";"COMPANY ORDER",#N/A,FALSE,"COVERPMT";"EXHIBIT A",#N/A,FALSE,"COVERPMT"}</definedName>
    <definedName name="wrn.FUEL._.SCHEDULE." localSheetId="3" hidden="1">{"COVER",#N/A,FALSE,"COVERPMT";"COMPANY ORDER",#N/A,FALSE,"COVERPMT";"EXHIBIT A",#N/A,FALSE,"COVERPMT"}</definedName>
    <definedName name="wrn.FUEL._.SCHEDULE." localSheetId="1" hidden="1">{"COVER",#N/A,FALSE,"COVERPMT";"COMPANY ORDER",#N/A,FALSE,"COVERPMT";"EXHIBIT A",#N/A,FALSE,"COVERPMT"}</definedName>
    <definedName name="wrn.FUEL._.SCHEDULE." localSheetId="5"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Xcel_COS" localSheetId="0">#REF!</definedName>
    <definedName name="Z_E3A30FBC_675D_4AD8_9B2D_12956792A138_.wvu.Rows" localSheetId="4" hidden="1">' Qtr Electric Business Class'!#REF!</definedName>
    <definedName name="Z_E3A30FBC_675D_4AD8_9B2D_12956792A138_.wvu.Rows" localSheetId="2" hidden="1">' Qtr Electric LMI'!#REF!</definedName>
    <definedName name="Z_E3A30FBC_675D_4AD8_9B2D_12956792A138_.wvu.Rows" localSheetId="3" hidden="1">' Qtr Electric LMI ORIG'!#REF!</definedName>
    <definedName name="Z_E3A30FBC_675D_4AD8_9B2D_12956792A138_.wvu.Rows" localSheetId="1" hidden="1">'Qtr Electric Master'!#REF!</definedName>
    <definedName name="Z_E3A30FBC_675D_4AD8_9B2D_12956792A138_.wvu.Rows" localSheetId="5" hidden="1">'RACHEL EXAMPLE  DO NOT USE'!#REF!</definedName>
    <definedName name="Z_E3A30FBC_675D_4AD8_9B2D_12956792A138_.wvu.Rows" localSheetId="0" hidden="1">'Wholesale Annual Electric (Orig'!#REF!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41" l="1"/>
  <c r="H20" i="41" s="1"/>
  <c r="K14" i="41" s="1"/>
  <c r="G14" i="41"/>
  <c r="G20" i="41" s="1"/>
  <c r="F14" i="41"/>
  <c r="F20" i="41" s="1"/>
  <c r="D14" i="41"/>
  <c r="D20" i="41" s="1"/>
  <c r="E10" i="41" l="1"/>
  <c r="E14" i="41" s="1"/>
  <c r="E20" i="41" s="1"/>
  <c r="I10" i="41"/>
  <c r="I14" i="41" s="1"/>
  <c r="I20" i="41" s="1"/>
  <c r="D20" i="38" l="1"/>
  <c r="E21" i="38"/>
  <c r="T19" i="38" l="1"/>
  <c r="T14" i="38"/>
  <c r="T13" i="38"/>
  <c r="T12" i="38"/>
  <c r="T10" i="38"/>
  <c r="R20" i="38" l="1"/>
  <c r="Q20" i="38"/>
  <c r="P20" i="38"/>
  <c r="O20" i="38"/>
  <c r="O21" i="38" s="1"/>
  <c r="N20" i="38"/>
  <c r="M20" i="38"/>
  <c r="M21" i="38" s="1"/>
  <c r="L20" i="38"/>
  <c r="K20" i="38"/>
  <c r="K21" i="38" s="1"/>
  <c r="J20" i="38"/>
  <c r="I20" i="38"/>
  <c r="I21" i="38" s="1"/>
  <c r="H20" i="38"/>
  <c r="R36" i="38"/>
  <c r="Q36" i="38"/>
  <c r="P36" i="38"/>
  <c r="O36" i="38"/>
  <c r="N36" i="38"/>
  <c r="M36" i="38"/>
  <c r="L36" i="38"/>
  <c r="K36" i="38"/>
  <c r="J36" i="38"/>
  <c r="I36" i="38"/>
  <c r="H36" i="38"/>
  <c r="G36" i="38"/>
  <c r="F36" i="38"/>
  <c r="E36" i="38"/>
  <c r="D36" i="38"/>
  <c r="R28" i="38"/>
  <c r="Q28" i="38"/>
  <c r="P28" i="38"/>
  <c r="O28" i="38"/>
  <c r="N28" i="38"/>
  <c r="M28" i="38"/>
  <c r="L28" i="38"/>
  <c r="K28" i="38"/>
  <c r="J28" i="38"/>
  <c r="I28" i="38"/>
  <c r="H28" i="38"/>
  <c r="G28" i="38"/>
  <c r="F28" i="38"/>
  <c r="E28" i="38"/>
  <c r="D28" i="38"/>
  <c r="G21" i="38"/>
  <c r="G38" i="38" s="1"/>
  <c r="J17" i="38"/>
  <c r="J16" i="38"/>
  <c r="J15" i="38"/>
  <c r="R14" i="38"/>
  <c r="F14" i="38"/>
  <c r="F21" i="38" s="1"/>
  <c r="P13" i="38"/>
  <c r="J13" i="38"/>
  <c r="P12" i="38"/>
  <c r="J12" i="38"/>
  <c r="J11" i="38"/>
  <c r="Q14" i="38"/>
  <c r="Q21" i="38" s="1"/>
  <c r="N10" i="38"/>
  <c r="N14" i="38" s="1"/>
  <c r="J10" i="38"/>
  <c r="D14" i="38"/>
  <c r="D21" i="38" s="1"/>
  <c r="D38" i="38" s="1"/>
  <c r="J9" i="38"/>
  <c r="J8" i="38"/>
  <c r="T20" i="38" l="1"/>
  <c r="R21" i="38"/>
  <c r="T21" i="38" s="1"/>
  <c r="J21" i="38"/>
  <c r="J38" i="38" s="1"/>
  <c r="N21" i="38"/>
  <c r="N38" i="38" s="1"/>
  <c r="H21" i="38"/>
  <c r="H38" i="38" s="1"/>
  <c r="O38" i="38"/>
  <c r="K38" i="38"/>
  <c r="P10" i="38"/>
  <c r="P14" i="38" s="1"/>
  <c r="F38" i="38"/>
  <c r="M38" i="38"/>
  <c r="Q38" i="38"/>
  <c r="L14" i="38"/>
  <c r="I38" i="38"/>
  <c r="R38" i="38"/>
  <c r="T38" i="38" s="1"/>
  <c r="E38" i="38"/>
  <c r="P21" i="38" l="1"/>
  <c r="P38" i="38" s="1"/>
  <c r="L21" i="38"/>
  <c r="L38" i="38" s="1"/>
  <c r="M28" i="25" l="1"/>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alcChain>
</file>

<file path=xl/comments1.xml><?xml version="1.0" encoding="utf-8"?>
<comments xmlns="http://schemas.openxmlformats.org/spreadsheetml/2006/main">
  <authors>
    <author>Klink, Troy J</author>
    <author>Rapp, Diane L</author>
  </authors>
  <commentList>
    <comment ref="D5" authorId="0" shapeId="0">
      <text>
        <r>
          <rPr>
            <sz val="9"/>
            <color indexed="81"/>
            <rFont val="Tahoma"/>
            <family val="2"/>
          </rPr>
          <t>Need retail and wholesale - 2 different tabs
Gas columns</t>
        </r>
      </text>
    </comment>
    <comment ref="I7" authorId="1" shapeId="0">
      <text>
        <r>
          <rPr>
            <b/>
            <sz val="9"/>
            <color indexed="81"/>
            <rFont val="Tahoma"/>
            <family val="2"/>
          </rPr>
          <t>Rapp, Diane L:</t>
        </r>
        <r>
          <rPr>
            <sz val="9"/>
            <color indexed="81"/>
            <rFont val="Tahoma"/>
            <family val="2"/>
          </rPr>
          <t xml:space="preserve">
Separate table for program cost categories 
Need common definitions
Program Costs at program (not sub-program level) - update additional applicable columns</t>
        </r>
      </text>
    </comment>
    <comment ref="L7" authorId="0" shapeId="0">
      <text>
        <r>
          <rPr>
            <b/>
            <sz val="9"/>
            <color indexed="81"/>
            <rFont val="Tahoma"/>
            <family val="2"/>
          </rPr>
          <t>Break out customer type in subsequent detail table</t>
        </r>
        <r>
          <rPr>
            <sz val="9"/>
            <color indexed="81"/>
            <rFont val="Tahoma"/>
            <family val="2"/>
          </rPr>
          <t xml:space="preserve">
Framework order includes Small Business and Moderate Income (Does this make more sense to include in annual report (post-evaluation))</t>
        </r>
      </text>
    </comment>
  </commentList>
</comments>
</file>

<file path=xl/comments2.xml><?xml version="1.0" encoding="utf-8"?>
<comments xmlns="http://schemas.openxmlformats.org/spreadsheetml/2006/main">
  <authors>
    <author>tc={7FBD80B2-F279-4988-B381-833B7D0466C7}</author>
    <author>tc={27D9CC9D-1775-49B2-8B8E-86A00888ACCE}</author>
  </authors>
  <commentList>
    <comment ref="B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@Oliver, Rachel F Need to clear out "*" Probably best to not replicate the core designation "*" since no FN on this page</t>
        </r>
      </text>
    </comment>
    <comment ref="J29"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@Oliver, Rachel F See Note</t>
        </r>
      </text>
    </comment>
  </commentList>
</comments>
</file>

<file path=xl/sharedStrings.xml><?xml version="1.0" encoding="utf-8"?>
<sst xmlns="http://schemas.openxmlformats.org/spreadsheetml/2006/main" count="407" uniqueCount="143">
  <si>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</si>
  <si>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</si>
  <si>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</si>
  <si>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</si>
  <si>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</si>
  <si>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</si>
  <si>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</si>
  <si>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</si>
  <si>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</si>
  <si>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</si>
  <si>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</si>
  <si>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</si>
  <si>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</si>
  <si>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</si>
  <si>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</si>
  <si>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</si>
  <si>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</si>
  <si>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</si>
  <si>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</si>
  <si>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</si>
  <si>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</si>
  <si>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</si>
  <si>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</si>
  <si>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</si>
  <si>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</si>
  <si>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</si>
  <si>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</si>
  <si>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</si>
  <si>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</si>
  <si>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</si>
  <si>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</si>
  <si>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</si>
  <si>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</si>
  <si>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</si>
  <si>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</si>
  <si>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</si>
  <si>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</si>
  <si>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</si>
  <si>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</si>
  <si>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</si>
  <si>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</si>
  <si>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</si>
  <si>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</si>
  <si>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</si>
  <si>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</si>
  <si>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</si>
  <si>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</si>
  <si>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</si>
  <si>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</si>
  <si>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</si>
  <si>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</si>
  <si>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</si>
  <si>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</si>
  <si>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</si>
  <si>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</si>
  <si>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Appendix B - Energy Efficiency and PDR Savings Summary</t>
  </si>
  <si>
    <t>For Period Ending PY22Q1</t>
  </si>
  <si>
    <t>Ex Ante Energy Savings</t>
  </si>
  <si>
    <t>D=C/B</t>
  </si>
  <si>
    <t>G</t>
  </si>
  <si>
    <t>H=G/F</t>
  </si>
  <si>
    <t>J</t>
  </si>
  <si>
    <t>L=K/J</t>
  </si>
  <si>
    <t>M</t>
  </si>
  <si>
    <t>N</t>
  </si>
  <si>
    <t>O</t>
  </si>
  <si>
    <t>Current Quarter</t>
  </si>
  <si>
    <t>Annual Forecasted Participation Number</t>
  </si>
  <si>
    <t>Reported Participation Number YTD</t>
  </si>
  <si>
    <t>YTD % of Annual Participants</t>
  </si>
  <si>
    <t>Current Quarter ($000)</t>
  </si>
  <si>
    <r>
      <t xml:space="preserve">Annual Forecasted Program Costs ($000) </t>
    </r>
    <r>
      <rPr>
        <vertAlign val="superscript"/>
        <sz val="9"/>
        <color rgb="FFFFFFFF"/>
        <rFont val="Calibri"/>
        <family val="2"/>
        <scheme val="minor"/>
      </rPr>
      <t>2</t>
    </r>
  </si>
  <si>
    <t>Reported Program Costs YTD ($000)</t>
  </si>
  <si>
    <t>YTD % of Annual Budget</t>
  </si>
  <si>
    <t>Current Quarter Annual Retail Energy Savings (MWh)</t>
  </si>
  <si>
    <t>Annual Forecasted Retail Energy Savings (MWh)</t>
  </si>
  <si>
    <t>Reported Retail Energy Savings YTD (MWh)</t>
  </si>
  <si>
    <t>YTD % of Annual Energy Savings</t>
  </si>
  <si>
    <t>Reported Wholesale Energy Savings (MWh)</t>
  </si>
  <si>
    <t>Peak Demand Savings YTD (MW)</t>
  </si>
  <si>
    <t>Lifetime Retail Savings (MWh)</t>
  </si>
  <si>
    <r>
      <t>Sub Program or Offering</t>
    </r>
    <r>
      <rPr>
        <b/>
        <vertAlign val="superscript"/>
        <sz val="11"/>
        <color theme="1"/>
        <rFont val="Calibri"/>
        <family val="2"/>
        <scheme val="minor"/>
      </rPr>
      <t>1</t>
    </r>
  </si>
  <si>
    <t>Efficient Products*</t>
  </si>
  <si>
    <t>HVAC*</t>
  </si>
  <si>
    <t>Appliance Rebates*</t>
  </si>
  <si>
    <t>Appliance Recycling*</t>
  </si>
  <si>
    <r>
      <t>Energy Efficient Kits</t>
    </r>
    <r>
      <rPr>
        <vertAlign val="superscript"/>
        <sz val="11"/>
        <color theme="1"/>
        <rFont val="Calibri"/>
        <family val="2"/>
        <scheme val="minor"/>
      </rPr>
      <t>3</t>
    </r>
  </si>
  <si>
    <t>Lighting</t>
  </si>
  <si>
    <t>Online Marketplace*</t>
  </si>
  <si>
    <t>Subtotal Efficient Products</t>
  </si>
  <si>
    <t>Home Performance with Energy Star*</t>
  </si>
  <si>
    <t>Quick Home Energy Check-Up</t>
  </si>
  <si>
    <r>
      <t>Behavioral - Home Energy Reports</t>
    </r>
    <r>
      <rPr>
        <vertAlign val="superscript"/>
        <sz val="11"/>
        <color theme="1"/>
        <rFont val="Calibri"/>
        <family val="2"/>
        <scheme val="minor"/>
      </rPr>
      <t>3</t>
    </r>
  </si>
  <si>
    <t>Behavioral - Online Audits</t>
  </si>
  <si>
    <t>Subtotal Home Energy Education &amp; Management</t>
  </si>
  <si>
    <t>Direct Install*</t>
  </si>
  <si>
    <t>Prescriptive/Custom*</t>
  </si>
  <si>
    <r>
      <t>Energy Management</t>
    </r>
    <r>
      <rPr>
        <vertAlign val="superscript"/>
        <sz val="11"/>
        <color theme="1"/>
        <rFont val="Calibri"/>
        <family val="2"/>
        <scheme val="minor"/>
      </rPr>
      <t>3</t>
    </r>
  </si>
  <si>
    <r>
      <t>Engineered Solutions</t>
    </r>
    <r>
      <rPr>
        <vertAlign val="superscript"/>
        <sz val="11"/>
        <color theme="1"/>
        <rFont val="Calibri"/>
        <family val="2"/>
        <scheme val="minor"/>
      </rPr>
      <t>3</t>
    </r>
  </si>
  <si>
    <t>Multifamily Programs</t>
  </si>
  <si>
    <t>Multifamily*</t>
  </si>
  <si>
    <t>HPwES</t>
  </si>
  <si>
    <r>
      <t>Prescriptive/Custom</t>
    </r>
    <r>
      <rPr>
        <vertAlign val="superscript"/>
        <sz val="11"/>
        <color theme="1"/>
        <rFont val="Calibri"/>
        <family val="2"/>
        <scheme val="minor"/>
      </rPr>
      <t>3</t>
    </r>
  </si>
  <si>
    <t>Subtotal Multi-Family</t>
  </si>
  <si>
    <r>
      <t>Home Optimization &amp; Peak Demand Reduction</t>
    </r>
    <r>
      <rPr>
        <vertAlign val="superscript"/>
        <sz val="11"/>
        <color theme="1"/>
        <rFont val="Calibri"/>
        <family val="2"/>
        <scheme val="minor"/>
      </rPr>
      <t>3</t>
    </r>
  </si>
  <si>
    <r>
      <t>Supportive Costs Outside Portfolio</t>
    </r>
    <r>
      <rPr>
        <b/>
        <vertAlign val="superscript"/>
        <sz val="11"/>
        <color theme="1"/>
        <rFont val="Calibri"/>
        <family val="2"/>
        <scheme val="minor"/>
      </rPr>
      <t>4</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</si>
  <si>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</si>
  <si>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 xml:space="preserve"> Was not offered during this reporting period; however start up costs may have been incurred</t>
    </r>
  </si>
  <si>
    <r>
      <rPr>
        <vertAlign val="superscript"/>
        <sz val="11"/>
        <color theme="1"/>
        <rFont val="Calibri"/>
        <family val="2"/>
        <scheme val="minor"/>
      </rPr>
      <t xml:space="preserve">4 </t>
    </r>
    <r>
      <rPr>
        <sz val="11"/>
        <color theme="1"/>
        <rFont val="Calibri"/>
        <family val="2"/>
        <scheme val="minor"/>
      </rPr>
      <t>Please note JCP&amp;L's EEPDR filing did not include supportive costs outside of portfolio</t>
    </r>
  </si>
  <si>
    <t>* Denotes a core EE offering. Home Performance with Energy Star only includes non-LMI; the comparable program for LMI participants is Comfort Partners, which is jointly administered by the State and Utilities.</t>
  </si>
  <si>
    <t>Appendix C - Energy Efficiency and PDR Savings Summary - LMI</t>
  </si>
  <si>
    <t>Incentive Expenditures (Customer Rebates and Low/no-cost financing)</t>
  </si>
  <si>
    <t>Reported Incentive Costs YTD ($000)</t>
  </si>
  <si>
    <t>Sub Program or Offering</t>
  </si>
  <si>
    <t>LMI</t>
  </si>
  <si>
    <t>Non-LMI or Unverified</t>
  </si>
  <si>
    <t>HVAC</t>
  </si>
  <si>
    <t>Appliance Rebates</t>
  </si>
  <si>
    <t>Appliance Recycling</t>
  </si>
  <si>
    <t>Energy Efficient Kits</t>
  </si>
  <si>
    <t>Online Marketplace</t>
  </si>
  <si>
    <t>Wholesale for Table 1 = (This sheet + comfort partners) * Line Losses</t>
  </si>
  <si>
    <t>Behavioral - Home Energy Reports</t>
  </si>
  <si>
    <t>Multi-Family</t>
  </si>
  <si>
    <t>Direct Installation/MF QHEC</t>
  </si>
  <si>
    <r>
      <rPr>
        <vertAlign val="superscript"/>
        <sz val="11"/>
        <rFont val="Calibri"/>
        <family val="2"/>
        <scheme val="minor"/>
      </rPr>
      <t xml:space="preserve">1 </t>
    </r>
    <r>
      <rPr>
        <sz val="11"/>
        <rFont val="Calibri"/>
        <family val="2"/>
        <scheme val="minor"/>
      </rPr>
      <t>Income-qualified customers are directed to participate through the Comfort Partners or Moderate Income Weatherization programs.</t>
    </r>
  </si>
  <si>
    <t>Wholesale</t>
  </si>
  <si>
    <t>N/A</t>
  </si>
  <si>
    <r>
      <t>Home Performance with Energy Star</t>
    </r>
    <r>
      <rPr>
        <vertAlign val="superscript"/>
        <sz val="11"/>
        <rFont val="Calibri"/>
        <family val="2"/>
        <scheme val="minor"/>
      </rPr>
      <t>1</t>
    </r>
    <r>
      <rPr>
        <sz val="11"/>
        <color theme="1"/>
        <rFont val="Calibri"/>
        <family val="2"/>
        <scheme val="minor"/>
      </rPr>
      <t xml:space="preserve"> </t>
    </r>
  </si>
  <si>
    <t>&lt;--I think we can remove this row.   Same for Business focused one</t>
  </si>
  <si>
    <t>Appendix D - Energy Efficiency and PDR Savings Summary - Business Class</t>
  </si>
  <si>
    <t>Small Commercial</t>
  </si>
  <si>
    <t>Large Commercial</t>
  </si>
  <si>
    <t>Lifetime wholesale</t>
  </si>
  <si>
    <r>
      <t>Sub Program or Category</t>
    </r>
    <r>
      <rPr>
        <b/>
        <vertAlign val="superscript"/>
        <sz val="11"/>
        <color theme="1"/>
        <rFont val="Calibri"/>
        <family val="2"/>
        <scheme val="minor"/>
      </rPr>
      <t>1</t>
    </r>
  </si>
  <si>
    <t>Sub-Program</t>
  </si>
  <si>
    <t>Multi-Family*</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</si>
  <si>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</si>
  <si>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t>* Denotes a core EE program. Home Performance with Energy Star only includes non-LMI; the comparable program for LMI participants is Comfort Partners, which is jointly administered by the State and Utilities.</t>
  </si>
  <si>
    <r>
      <t>Home Performance with Energy Star</t>
    </r>
    <r>
      <rPr>
        <vertAlign val="superscript"/>
        <sz val="10"/>
        <rFont val="Calibri"/>
        <family val="2"/>
        <scheme val="minor"/>
      </rPr>
      <t>1</t>
    </r>
    <r>
      <rPr>
        <sz val="10"/>
        <color rgb="FFFF0000"/>
        <rFont val="Calibri"/>
        <family val="2"/>
        <scheme val="minor"/>
      </rPr>
      <t xml:space="preserve"> </t>
    </r>
  </si>
  <si>
    <r>
      <t>Sub Program or Offering</t>
    </r>
    <r>
      <rPr>
        <b/>
        <vertAlign val="superscript"/>
        <sz val="10"/>
        <color theme="1"/>
        <rFont val="Calibri"/>
        <family val="2"/>
        <scheme val="minor"/>
      </rPr>
      <t>1</t>
    </r>
  </si>
  <si>
    <r>
      <rPr>
        <vertAlign val="superscript"/>
        <sz val="10"/>
        <rFont val="Calibri"/>
        <family val="2"/>
        <scheme val="minor"/>
      </rPr>
      <t xml:space="preserve">1 </t>
    </r>
    <r>
      <rPr>
        <sz val="10"/>
        <rFont val="Calibri"/>
        <family val="2"/>
        <scheme val="minor"/>
      </rPr>
      <t>Income-qualified customers are directed to participate through the Comfort Partners or Moderate Income Weatherization programs.</t>
    </r>
  </si>
  <si>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listed as offerings were not forecast in the Company's EEPDR Plan and are for informational purposes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</si>
</sst>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 numFmtId="168" formatCode="_(&quot;$&quot;* #,##0,_);_(&quot;$&quot;* \(#,##0\);_(&quot;$&quot;* &quot;-&quot;_);_(@_)"/>
    <numFmt numFmtId="169" formatCode="_(&quot;$&quot;* #,##0.00,_);_(&quot;$&quot;* \(#,##0.00\);_(&quot;$&quot;* &quot;-&quot;_);_(@_)"/>
    <numFmt numFmtId="170" formatCode="_(&quot;$&quot;* #,##0.0,_);_(&quot;$&quot;* \(#,##0.0\);_(&quot;$&quot;* &quot;-&quot;_);_(@_)"/>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sz val="9"/>
      <color indexed="81"/>
      <name val="Tahoma"/>
      <family val="2"/>
    </font>
    <font>
      <b/>
      <sz val="9"/>
      <color indexed="81"/>
      <name val="Tahoma"/>
      <family val="2"/>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b/>
      <sz val="10"/>
      <color indexed="9"/>
      <name val="Calibri"/>
      <family val="2"/>
      <scheme val="minor"/>
    </font>
    <font>
      <sz val="10"/>
      <color indexed="9"/>
      <name val="Calibri"/>
      <family val="2"/>
      <scheme val="minor"/>
    </font>
    <font>
      <vertAlign val="superscript"/>
      <sz val="10"/>
      <name val="Calibri"/>
      <family val="2"/>
      <scheme val="minor"/>
    </font>
    <font>
      <sz val="10"/>
      <color rgb="FFFF0000"/>
      <name val="Calibri"/>
      <family val="2"/>
      <scheme val="minor"/>
    </font>
    <font>
      <b/>
      <vertAlign val="superscript"/>
      <sz val="10"/>
      <color theme="1"/>
      <name val="Calibri"/>
      <family val="2"/>
      <scheme val="minor"/>
    </font>
    <font>
      <sz val="10"/>
      <name val="Calibri"/>
      <family val="2"/>
      <scheme val="minor"/>
    </font>
  </fonts>
  <fills count="13">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0000"/>
        <bgColor indexed="64"/>
      </patternFill>
    </fill>
    <fill>
      <patternFill patternType="solid">
        <fgColor theme="2" tint="-0.249977111117893"/>
        <bgColor indexed="64"/>
      </patternFill>
    </fill>
  </fills>
  <borders count="74">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cellStyleXfs>
  <cellXfs count="856">
    <xf numFmtId="0" fontId="0" fillId="0" borderId="0" xfId="0"/>
    <xf numFmtId="0" fontId="4" fillId="0" borderId="0" xfId="0" applyFont="1"/>
    <xf numFmtId="164" fontId="0" fillId="0" borderId="0" xfId="1" applyNumberFormat="1" applyFont="1"/>
    <xf numFmtId="43" fontId="0" fillId="0" borderId="0" xfId="1" applyFont="1"/>
    <xf numFmtId="9" fontId="0" fillId="0" borderId="0" xfId="3" applyFont="1"/>
    <xf numFmtId="165" fontId="0" fillId="0" borderId="0" xfId="2" applyNumberFormat="1" applyFont="1"/>
    <xf numFmtId="0" fontId="5" fillId="0" borderId="0" xfId="0" applyFont="1"/>
    <xf numFmtId="43" fontId="6" fillId="2" borderId="1"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8" fillId="2" borderId="11" xfId="1" applyNumberFormat="1" applyFont="1" applyFill="1" applyBorder="1" applyAlignment="1">
      <alignment horizontal="center" vertical="center" wrapText="1"/>
    </xf>
    <xf numFmtId="9" fontId="8" fillId="2" borderId="10" xfId="3" applyFont="1" applyFill="1" applyBorder="1" applyAlignment="1">
      <alignment horizontal="center" vertical="center" wrapText="1"/>
    </xf>
    <xf numFmtId="44" fontId="8" fillId="2" borderId="13" xfId="2" applyFont="1" applyFill="1" applyBorder="1" applyAlignment="1">
      <alignment horizontal="center" vertical="center" wrapText="1"/>
    </xf>
    <xf numFmtId="164" fontId="8" fillId="2" borderId="10" xfId="1" applyNumberFormat="1" applyFont="1" applyFill="1" applyBorder="1" applyAlignment="1">
      <alignment horizontal="center" vertical="center" wrapText="1"/>
    </xf>
    <xf numFmtId="166" fontId="8" fillId="2" borderId="15"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3" fillId="3" borderId="16" xfId="0" applyFont="1" applyFill="1" applyBorder="1"/>
    <xf numFmtId="0" fontId="3" fillId="3" borderId="18" xfId="0" applyFont="1" applyFill="1" applyBorder="1"/>
    <xf numFmtId="164" fontId="3" fillId="3" borderId="18" xfId="1" applyNumberFormat="1" applyFont="1" applyFill="1" applyBorder="1" applyAlignment="1"/>
    <xf numFmtId="9" fontId="3" fillId="3" borderId="18" xfId="3" applyFont="1" applyFill="1" applyBorder="1" applyAlignment="1"/>
    <xf numFmtId="165" fontId="3" fillId="3" borderId="18" xfId="2" applyNumberFormat="1" applyFont="1" applyFill="1" applyBorder="1" applyAlignment="1"/>
    <xf numFmtId="44" fontId="3" fillId="3" borderId="18" xfId="2" applyFont="1" applyFill="1" applyBorder="1" applyAlignment="1"/>
    <xf numFmtId="166" fontId="3" fillId="3" borderId="18" xfId="1" applyNumberFormat="1" applyFont="1" applyFill="1" applyBorder="1" applyAlignment="1"/>
    <xf numFmtId="43" fontId="3" fillId="3" borderId="19" xfId="1" applyFont="1" applyFill="1" applyBorder="1" applyAlignment="1"/>
    <xf numFmtId="37" fontId="0" fillId="0" borderId="8" xfId="1" applyNumberFormat="1" applyFont="1" applyFill="1" applyBorder="1" applyAlignment="1">
      <alignment horizontal="right"/>
    </xf>
    <xf numFmtId="43" fontId="0" fillId="0" borderId="8" xfId="1" applyFont="1" applyFill="1" applyBorder="1"/>
    <xf numFmtId="164" fontId="0" fillId="0" borderId="8" xfId="1" applyNumberFormat="1" applyFont="1" applyFill="1" applyBorder="1"/>
    <xf numFmtId="9" fontId="1" fillId="0" borderId="8" xfId="3" applyFont="1" applyFill="1" applyBorder="1"/>
    <xf numFmtId="165" fontId="0" fillId="0" borderId="8" xfId="2" applyNumberFormat="1" applyFont="1" applyFill="1" applyBorder="1"/>
    <xf numFmtId="44" fontId="0" fillId="0" borderId="8" xfId="2" applyFont="1" applyFill="1" applyBorder="1" applyAlignment="1">
      <alignment horizontal="right" vertical="top"/>
    </xf>
    <xf numFmtId="166" fontId="0" fillId="0" borderId="8" xfId="1" applyNumberFormat="1" applyFont="1" applyFill="1" applyBorder="1" applyAlignment="1">
      <alignment horizontal="right"/>
    </xf>
    <xf numFmtId="43" fontId="0" fillId="0" borderId="7" xfId="1" applyFont="1" applyFill="1" applyBorder="1"/>
    <xf numFmtId="164" fontId="0" fillId="0" borderId="20" xfId="1" applyNumberFormat="1" applyFont="1" applyFill="1" applyBorder="1"/>
    <xf numFmtId="164" fontId="0" fillId="0" borderId="20" xfId="1" applyNumberFormat="1" applyFont="1" applyFill="1" applyBorder="1" applyAlignment="1">
      <alignment horizontal="right"/>
    </xf>
    <xf numFmtId="165" fontId="0" fillId="0" borderId="20" xfId="2" applyNumberFormat="1" applyFont="1" applyFill="1" applyBorder="1"/>
    <xf numFmtId="44" fontId="0" fillId="0" borderId="20" xfId="2" applyFont="1" applyFill="1" applyBorder="1" applyAlignment="1">
      <alignment horizontal="right" vertical="top"/>
    </xf>
    <xf numFmtId="43" fontId="0" fillId="0" borderId="21" xfId="1" applyFont="1" applyFill="1" applyBorder="1" applyAlignment="1">
      <alignment horizontal="right"/>
    </xf>
    <xf numFmtId="44" fontId="0" fillId="0" borderId="20" xfId="2" applyFont="1" applyFill="1" applyBorder="1" applyAlignment="1">
      <alignment horizontal="right"/>
    </xf>
    <xf numFmtId="43" fontId="0" fillId="0" borderId="20" xfId="1" applyFont="1" applyFill="1" applyBorder="1" applyAlignment="1">
      <alignment horizontal="right"/>
    </xf>
    <xf numFmtId="43" fontId="0" fillId="0" borderId="20" xfId="1" applyFont="1" applyFill="1" applyBorder="1"/>
    <xf numFmtId="164" fontId="0" fillId="0" borderId="13" xfId="1" applyNumberFormat="1" applyFont="1" applyFill="1" applyBorder="1"/>
    <xf numFmtId="164" fontId="0" fillId="0" borderId="13" xfId="1" applyNumberFormat="1" applyFont="1" applyFill="1" applyBorder="1" applyAlignment="1">
      <alignment horizontal="right"/>
    </xf>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1" applyNumberFormat="1" applyFont="1" applyFill="1" applyBorder="1" applyAlignment="1">
      <alignment horizontal="right"/>
    </xf>
    <xf numFmtId="43" fontId="0" fillId="0" borderId="11" xfId="1" applyFont="1" applyFill="1" applyBorder="1" applyAlignment="1">
      <alignment horizontal="right"/>
    </xf>
    <xf numFmtId="164" fontId="0" fillId="0" borderId="8" xfId="1" applyNumberFormat="1" applyFont="1" applyFill="1" applyBorder="1" applyAlignment="1">
      <alignment horizontal="right"/>
    </xf>
    <xf numFmtId="44" fontId="0" fillId="0" borderId="8" xfId="2" applyFont="1" applyFill="1" applyBorder="1" applyAlignment="1">
      <alignment horizontal="right"/>
    </xf>
    <xf numFmtId="43" fontId="0" fillId="0" borderId="8" xfId="1" applyFont="1" applyFill="1" applyBorder="1" applyAlignment="1">
      <alignment horizontal="right"/>
    </xf>
    <xf numFmtId="43" fontId="0" fillId="0" borderId="7" xfId="1" applyFont="1" applyFill="1" applyBorder="1" applyAlignment="1">
      <alignment horizontal="right"/>
    </xf>
    <xf numFmtId="43" fontId="0" fillId="0" borderId="13" xfId="1" applyFont="1" applyFill="1" applyBorder="1"/>
    <xf numFmtId="0" fontId="3" fillId="3" borderId="25" xfId="0" applyFont="1" applyFill="1" applyBorder="1"/>
    <xf numFmtId="164" fontId="3" fillId="3" borderId="27" xfId="1" applyNumberFormat="1" applyFont="1" applyFill="1" applyBorder="1" applyAlignment="1"/>
    <xf numFmtId="43" fontId="3" fillId="3" borderId="27" xfId="1" applyFont="1" applyFill="1" applyBorder="1" applyAlignment="1"/>
    <xf numFmtId="9" fontId="3" fillId="4" borderId="27" xfId="3" applyFont="1" applyFill="1" applyBorder="1" applyAlignment="1"/>
    <xf numFmtId="165" fontId="3" fillId="4" borderId="27" xfId="2" applyNumberFormat="1" applyFont="1" applyFill="1" applyBorder="1" applyAlignment="1"/>
    <xf numFmtId="44" fontId="3" fillId="4" borderId="27" xfId="2" applyFont="1" applyFill="1" applyBorder="1" applyAlignment="1">
      <alignment horizontal="right"/>
    </xf>
    <xf numFmtId="164" fontId="3" fillId="4" borderId="27" xfId="1" applyNumberFormat="1" applyFont="1" applyFill="1" applyBorder="1" applyAlignment="1"/>
    <xf numFmtId="166" fontId="3" fillId="4" borderId="27" xfId="1" applyNumberFormat="1" applyFont="1" applyFill="1" applyBorder="1" applyAlignment="1">
      <alignment horizontal="right"/>
    </xf>
    <xf numFmtId="43" fontId="9" fillId="4" borderId="28" xfId="1" applyFont="1" applyFill="1" applyBorder="1" applyAlignment="1"/>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3" fillId="3" borderId="32" xfId="0" applyFont="1" applyFill="1" applyBorder="1"/>
    <xf numFmtId="164" fontId="3" fillId="3" borderId="34" xfId="1" applyNumberFormat="1" applyFont="1" applyFill="1" applyBorder="1" applyAlignment="1"/>
    <xf numFmtId="9" fontId="3" fillId="3" borderId="34" xfId="3" applyFont="1" applyFill="1" applyBorder="1" applyAlignment="1"/>
    <xf numFmtId="165" fontId="3" fillId="3" borderId="34" xfId="2" applyNumberFormat="1" applyFont="1" applyFill="1" applyBorder="1" applyAlignment="1"/>
    <xf numFmtId="44" fontId="3" fillId="3" borderId="34" xfId="2" applyFont="1" applyFill="1" applyBorder="1" applyAlignment="1"/>
    <xf numFmtId="166" fontId="3" fillId="3" borderId="34" xfId="1" applyNumberFormat="1" applyFont="1" applyFill="1" applyBorder="1" applyAlignment="1"/>
    <xf numFmtId="43" fontId="3" fillId="3" borderId="35" xfId="1" applyFont="1" applyFill="1" applyBorder="1" applyAlignment="1"/>
    <xf numFmtId="167" fontId="0" fillId="0" borderId="8" xfId="2" applyNumberFormat="1" applyFont="1" applyFill="1" applyBorder="1" applyAlignment="1">
      <alignment horizontal="right" vertical="top"/>
    </xf>
    <xf numFmtId="167" fontId="0" fillId="0" borderId="13" xfId="2" applyNumberFormat="1" applyFont="1" applyFill="1" applyBorder="1" applyAlignment="1">
      <alignment horizontal="right" vertical="top"/>
    </xf>
    <xf numFmtId="165" fontId="3" fillId="3" borderId="27" xfId="2" applyNumberFormat="1" applyFont="1" applyFill="1" applyBorder="1" applyAlignment="1"/>
    <xf numFmtId="44" fontId="3" fillId="3" borderId="27" xfId="2" applyFont="1" applyFill="1" applyBorder="1" applyAlignment="1">
      <alignment horizontal="right"/>
    </xf>
    <xf numFmtId="43" fontId="3" fillId="4" borderId="28" xfId="1" applyFont="1" applyFill="1" applyBorder="1" applyAlignment="1"/>
    <xf numFmtId="0" fontId="0" fillId="5" borderId="22" xfId="0" applyFill="1" applyBorder="1"/>
    <xf numFmtId="0" fontId="0" fillId="5" borderId="20" xfId="0" applyFill="1" applyBorder="1" applyAlignment="1">
      <alignment vertical="center" wrapText="1"/>
    </xf>
    <xf numFmtId="0" fontId="0" fillId="5" borderId="31" xfId="0" applyFill="1" applyBorder="1" applyAlignment="1">
      <alignment vertical="center" wrapText="1"/>
    </xf>
    <xf numFmtId="0" fontId="3" fillId="3" borderId="22" xfId="0" applyFont="1" applyFill="1" applyBorder="1"/>
    <xf numFmtId="0" fontId="3" fillId="3" borderId="20" xfId="0" applyFont="1" applyFill="1" applyBorder="1"/>
    <xf numFmtId="164" fontId="3" fillId="3" borderId="20" xfId="1" applyNumberFormat="1" applyFont="1" applyFill="1" applyBorder="1" applyAlignment="1"/>
    <xf numFmtId="9" fontId="3" fillId="3" borderId="20" xfId="3" applyFont="1" applyFill="1" applyBorder="1" applyAlignment="1"/>
    <xf numFmtId="165" fontId="3" fillId="3" borderId="20" xfId="2" applyNumberFormat="1" applyFont="1" applyFill="1" applyBorder="1" applyAlignment="1"/>
    <xf numFmtId="44" fontId="3" fillId="3" borderId="20" xfId="2" applyFont="1" applyFill="1" applyBorder="1" applyAlignment="1"/>
    <xf numFmtId="166" fontId="3" fillId="3" borderId="20" xfId="1" applyNumberFormat="1" applyFont="1" applyFill="1" applyBorder="1" applyAlignment="1"/>
    <xf numFmtId="43" fontId="3" fillId="3" borderId="21" xfId="1" applyFont="1" applyFill="1" applyBorder="1" applyAlignment="1"/>
    <xf numFmtId="0" fontId="0" fillId="0" borderId="22" xfId="0" applyBorder="1"/>
    <xf numFmtId="43" fontId="3" fillId="3" borderId="20" xfId="1" applyFont="1" applyFill="1" applyBorder="1" applyAlignment="1"/>
    <xf numFmtId="164" fontId="3" fillId="3" borderId="20" xfId="1" applyNumberFormat="1" applyFont="1" applyFill="1" applyBorder="1" applyAlignment="1">
      <alignment horizontal="right"/>
    </xf>
    <xf numFmtId="44" fontId="3" fillId="3" borderId="20" xfId="2" applyFont="1" applyFill="1" applyBorder="1" applyAlignment="1">
      <alignment horizontal="right"/>
    </xf>
    <xf numFmtId="166" fontId="3" fillId="3" borderId="20" xfId="1" applyNumberFormat="1" applyFont="1" applyFill="1" applyBorder="1" applyAlignment="1">
      <alignment horizontal="right"/>
    </xf>
    <xf numFmtId="43" fontId="3" fillId="3" borderId="21" xfId="1" applyFont="1" applyFill="1" applyBorder="1" applyAlignment="1">
      <alignment horizontal="right"/>
    </xf>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9" fontId="3" fillId="4" borderId="13" xfId="3" applyFont="1" applyFill="1" applyBorder="1" applyAlignment="1"/>
    <xf numFmtId="165" fontId="3" fillId="3" borderId="13" xfId="2" applyNumberFormat="1" applyFont="1" applyFill="1" applyBorder="1" applyAlignment="1"/>
    <xf numFmtId="44" fontId="3" fillId="3" borderId="13" xfId="2" applyFont="1" applyFill="1" applyBorder="1" applyAlignment="1">
      <alignment horizontal="right"/>
    </xf>
    <xf numFmtId="44" fontId="3" fillId="4" borderId="13" xfId="2" applyFont="1" applyFill="1" applyBorder="1" applyAlignment="1">
      <alignment horizontal="right"/>
    </xf>
    <xf numFmtId="166" fontId="3" fillId="4" borderId="13" xfId="1" applyNumberFormat="1" applyFont="1" applyFill="1" applyBorder="1" applyAlignment="1">
      <alignment horizontal="right"/>
    </xf>
    <xf numFmtId="43" fontId="3" fillId="4" borderId="11" xfId="1" applyFont="1" applyFill="1" applyBorder="1" applyAlignment="1"/>
    <xf numFmtId="0" fontId="2" fillId="0" borderId="0" xfId="0" applyFont="1"/>
    <xf numFmtId="9" fontId="2" fillId="0" borderId="0" xfId="3" applyFont="1"/>
    <xf numFmtId="165" fontId="2" fillId="0" borderId="0" xfId="2" applyNumberFormat="1" applyFont="1"/>
    <xf numFmtId="164" fontId="2" fillId="0" borderId="0" xfId="1" applyNumberFormat="1" applyFont="1"/>
    <xf numFmtId="43" fontId="2" fillId="0" borderId="0" xfId="1" applyFont="1"/>
    <xf numFmtId="0" fontId="8" fillId="2" borderId="10" xfId="0" applyFont="1" applyFill="1" applyBorder="1" applyAlignment="1">
      <alignment horizontal="center" vertical="center" wrapText="1"/>
    </xf>
    <xf numFmtId="9" fontId="8" fillId="2" borderId="11" xfId="3" applyFont="1" applyFill="1" applyBorder="1" applyAlignment="1">
      <alignment horizontal="center" vertical="center" wrapText="1"/>
    </xf>
    <xf numFmtId="44" fontId="8" fillId="2" borderId="11" xfId="2"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165" fontId="0" fillId="0" borderId="8" xfId="2" applyNumberFormat="1" applyFont="1" applyBorder="1" applyAlignment="1"/>
    <xf numFmtId="165" fontId="0" fillId="0" borderId="20" xfId="2" applyNumberFormat="1" applyFont="1" applyBorder="1" applyAlignment="1"/>
    <xf numFmtId="0" fontId="3" fillId="3" borderId="17" xfId="0" applyFont="1" applyFill="1" applyBorder="1"/>
    <xf numFmtId="0" fontId="0" fillId="0" borderId="38"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23" xfId="0" applyBorder="1" applyAlignment="1">
      <alignment horizontal="left" vertical="center"/>
    </xf>
    <xf numFmtId="0" fontId="0" fillId="0" borderId="42" xfId="0" applyBorder="1" applyAlignment="1">
      <alignment vertical="center"/>
    </xf>
    <xf numFmtId="0" fontId="3" fillId="3" borderId="26" xfId="0" applyFont="1" applyFill="1" applyBorder="1"/>
    <xf numFmtId="0" fontId="3" fillId="3" borderId="33" xfId="0" applyFont="1" applyFill="1" applyBorder="1"/>
    <xf numFmtId="0" fontId="0" fillId="0" borderId="23" xfId="0" applyBorder="1" applyAlignment="1">
      <alignment vertical="center"/>
    </xf>
    <xf numFmtId="0" fontId="0" fillId="5" borderId="30" xfId="0" applyFill="1" applyBorder="1" applyAlignment="1">
      <alignment vertical="center" wrapText="1"/>
    </xf>
    <xf numFmtId="0" fontId="3" fillId="3" borderId="36" xfId="0" applyFont="1" applyFill="1" applyBorder="1"/>
    <xf numFmtId="0" fontId="0" fillId="0" borderId="36" xfId="0" applyBorder="1"/>
    <xf numFmtId="0" fontId="3" fillId="3" borderId="12" xfId="0" applyFont="1" applyFill="1" applyBorder="1"/>
    <xf numFmtId="164" fontId="0" fillId="0" borderId="27" xfId="1" applyNumberFormat="1" applyFont="1" applyFill="1" applyBorder="1"/>
    <xf numFmtId="43" fontId="0" fillId="0" borderId="27" xfId="1" applyFont="1" applyFill="1" applyBorder="1"/>
    <xf numFmtId="37" fontId="0" fillId="0" borderId="27" xfId="1" applyNumberFormat="1" applyFont="1" applyFill="1" applyBorder="1" applyAlignment="1">
      <alignment horizontal="right"/>
    </xf>
    <xf numFmtId="9" fontId="1" fillId="0" borderId="27" xfId="3" applyFont="1" applyFill="1" applyBorder="1"/>
    <xf numFmtId="165" fontId="0" fillId="0" borderId="27" xfId="2" applyNumberFormat="1" applyFont="1" applyBorder="1" applyAlignment="1"/>
    <xf numFmtId="44" fontId="0" fillId="0" borderId="27" xfId="2" applyFont="1" applyFill="1" applyBorder="1" applyAlignment="1">
      <alignment horizontal="right" vertical="top"/>
    </xf>
    <xf numFmtId="166" fontId="0" fillId="0" borderId="27" xfId="1" applyNumberFormat="1" applyFont="1" applyFill="1" applyBorder="1" applyAlignment="1">
      <alignment horizontal="right"/>
    </xf>
    <xf numFmtId="43" fontId="0" fillId="0" borderId="28" xfId="1" applyFont="1" applyFill="1" applyBorder="1"/>
    <xf numFmtId="0" fontId="0" fillId="0" borderId="20" xfId="0" applyBorder="1"/>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wrapText="1"/>
    </xf>
    <xf numFmtId="0" fontId="3" fillId="3" borderId="40" xfId="0" applyFont="1" applyFill="1" applyBorder="1"/>
    <xf numFmtId="164" fontId="3" fillId="3" borderId="43" xfId="1" applyNumberFormat="1" applyFont="1" applyFill="1" applyBorder="1" applyAlignment="1"/>
    <xf numFmtId="164" fontId="3" fillId="3" borderId="44" xfId="1" applyNumberFormat="1" applyFont="1" applyFill="1" applyBorder="1" applyAlignment="1"/>
    <xf numFmtId="0" fontId="14" fillId="0" borderId="0" xfId="0" applyFont="1"/>
    <xf numFmtId="164" fontId="8" fillId="2" borderId="12" xfId="1" applyNumberFormat="1"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9" xfId="1" applyNumberFormat="1" applyFont="1" applyFill="1" applyBorder="1" applyAlignment="1"/>
    <xf numFmtId="0" fontId="3" fillId="3" borderId="11" xfId="0" applyFont="1" applyFill="1" applyBorder="1"/>
    <xf numFmtId="0" fontId="0" fillId="0" borderId="21" xfId="0" applyBorder="1"/>
    <xf numFmtId="164" fontId="3" fillId="3" borderId="40" xfId="1" applyNumberFormat="1" applyFont="1" applyFill="1" applyBorder="1" applyAlignment="1"/>
    <xf numFmtId="164" fontId="3" fillId="6" borderId="40" xfId="1" applyNumberFormat="1" applyFont="1" applyFill="1" applyBorder="1" applyAlignment="1"/>
    <xf numFmtId="164" fontId="3" fillId="6" borderId="43" xfId="1" applyNumberFormat="1" applyFont="1" applyFill="1" applyBorder="1" applyAlignment="1"/>
    <xf numFmtId="164" fontId="3" fillId="6" borderId="44" xfId="1" applyNumberFormat="1" applyFont="1" applyFill="1" applyBorder="1" applyAlignment="1"/>
    <xf numFmtId="43" fontId="3" fillId="6" borderId="43" xfId="1" applyFont="1" applyFill="1" applyBorder="1" applyAlignment="1"/>
    <xf numFmtId="0" fontId="0" fillId="0" borderId="37" xfId="0" applyBorder="1" applyAlignment="1">
      <alignment horizontal="left" vertical="center"/>
    </xf>
    <xf numFmtId="0" fontId="6" fillId="2" borderId="2" xfId="0" applyFont="1" applyFill="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3" fillId="3" borderId="43" xfId="0" applyFont="1" applyFill="1" applyBorder="1"/>
    <xf numFmtId="0" fontId="3" fillId="3" borderId="54"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0" fillId="0" borderId="56" xfId="0" applyBorder="1" applyAlignment="1">
      <alignment horizontal="left" vertical="center" wrapText="1"/>
    </xf>
    <xf numFmtId="0" fontId="0" fillId="0" borderId="55" xfId="0" applyBorder="1" applyAlignment="1">
      <alignment horizontal="left" vertical="center" wrapText="1"/>
    </xf>
    <xf numFmtId="43" fontId="3" fillId="3" borderId="43" xfId="1" applyFont="1" applyFill="1" applyBorder="1" applyAlignment="1"/>
    <xf numFmtId="164" fontId="3" fillId="3" borderId="11" xfId="1" applyNumberFormat="1" applyFont="1" applyFill="1" applyBorder="1" applyAlignment="1"/>
    <xf numFmtId="164" fontId="0" fillId="0" borderId="7" xfId="1" applyNumberFormat="1" applyFont="1" applyFill="1" applyBorder="1"/>
    <xf numFmtId="164" fontId="0" fillId="0" borderId="21" xfId="1" applyNumberFormat="1" applyFont="1" applyFill="1" applyBorder="1" applyAlignment="1">
      <alignment horizontal="right"/>
    </xf>
    <xf numFmtId="164" fontId="3" fillId="3" borderId="11" xfId="1" applyNumberFormat="1" applyFont="1" applyFill="1" applyBorder="1" applyAlignment="1">
      <alignment horizontal="right"/>
    </xf>
    <xf numFmtId="0" fontId="0" fillId="0" borderId="5" xfId="0" applyBorder="1" applyAlignment="1">
      <alignment horizontal="left" vertical="center" wrapText="1"/>
    </xf>
    <xf numFmtId="0" fontId="3" fillId="3" borderId="59" xfId="0" applyFont="1" applyFill="1" applyBorder="1"/>
    <xf numFmtId="0" fontId="0" fillId="0" borderId="2" xfId="0" applyBorder="1" applyAlignment="1">
      <alignment horizontal="left" vertical="center" wrapText="1"/>
    </xf>
    <xf numFmtId="0" fontId="3" fillId="3" borderId="62" xfId="0" applyFont="1" applyFill="1" applyBorder="1"/>
    <xf numFmtId="0" fontId="0" fillId="0" borderId="55" xfId="0" applyBorder="1" applyAlignment="1">
      <alignment vertical="center" wrapText="1"/>
    </xf>
    <xf numFmtId="43" fontId="0" fillId="0" borderId="54" xfId="1" applyFont="1" applyFill="1" applyBorder="1"/>
    <xf numFmtId="43" fontId="0" fillId="0" borderId="43" xfId="1" applyFont="1" applyFill="1" applyBorder="1"/>
    <xf numFmtId="0" fontId="3" fillId="3" borderId="64" xfId="0" applyFont="1" applyFill="1" applyBorder="1"/>
    <xf numFmtId="164" fontId="3" fillId="3" borderId="64" xfId="1" applyNumberFormat="1" applyFont="1" applyFill="1" applyBorder="1" applyAlignment="1"/>
    <xf numFmtId="0" fontId="0" fillId="0" borderId="46" xfId="0" applyBorder="1" applyAlignment="1">
      <alignment vertical="center"/>
    </xf>
    <xf numFmtId="164" fontId="0" fillId="0" borderId="1" xfId="1" applyNumberFormat="1" applyFont="1" applyFill="1" applyBorder="1"/>
    <xf numFmtId="0" fontId="0" fillId="0" borderId="29" xfId="0" applyBorder="1" applyAlignment="1">
      <alignment vertical="center"/>
    </xf>
    <xf numFmtId="0" fontId="0" fillId="0" borderId="30" xfId="0" applyBorder="1" applyAlignment="1">
      <alignment vertical="center"/>
    </xf>
    <xf numFmtId="164" fontId="0" fillId="0" borderId="31" xfId="1" applyNumberFormat="1" applyFont="1" applyFill="1" applyBorder="1"/>
    <xf numFmtId="0" fontId="3" fillId="3" borderId="58" xfId="0" applyFont="1" applyFill="1" applyBorder="1"/>
    <xf numFmtId="0" fontId="0" fillId="2" borderId="61" xfId="0" applyFill="1" applyBorder="1" applyAlignment="1">
      <alignment vertical="center" wrapText="1"/>
    </xf>
    <xf numFmtId="0" fontId="3" fillId="3" borderId="29" xfId="0" applyFont="1" applyFill="1" applyBorder="1"/>
    <xf numFmtId="0" fontId="3" fillId="3" borderId="1" xfId="0" applyFont="1" applyFill="1" applyBorder="1"/>
    <xf numFmtId="0" fontId="0" fillId="2" borderId="9" xfId="0" applyFill="1" applyBorder="1" applyAlignment="1">
      <alignment vertical="center" wrapText="1"/>
    </xf>
    <xf numFmtId="0" fontId="3" fillId="3" borderId="31" xfId="0" applyFont="1" applyFill="1" applyBorder="1"/>
    <xf numFmtId="164" fontId="3" fillId="3" borderId="48" xfId="1" applyNumberFormat="1" applyFont="1" applyFill="1" applyBorder="1" applyAlignment="1"/>
    <xf numFmtId="0" fontId="0" fillId="2" borderId="65" xfId="0" applyFill="1" applyBorder="1" applyAlignment="1">
      <alignment vertical="center" wrapText="1"/>
    </xf>
    <xf numFmtId="164" fontId="3" fillId="3" borderId="30" xfId="1" applyNumberFormat="1" applyFont="1" applyFill="1" applyBorder="1" applyAlignment="1"/>
    <xf numFmtId="164" fontId="3" fillId="3" borderId="63" xfId="1" applyNumberFormat="1" applyFont="1" applyFill="1" applyBorder="1" applyAlignment="1"/>
    <xf numFmtId="164" fontId="3" fillId="3" borderId="31" xfId="1" applyNumberFormat="1" applyFont="1" applyFill="1" applyBorder="1" applyAlignment="1"/>
    <xf numFmtId="0" fontId="3" fillId="3" borderId="51" xfId="0" applyFont="1" applyFill="1" applyBorder="1"/>
    <xf numFmtId="0" fontId="0" fillId="0" borderId="55" xfId="0" applyBorder="1"/>
    <xf numFmtId="0" fontId="3" fillId="3" borderId="53" xfId="0" applyFont="1" applyFill="1" applyBorder="1"/>
    <xf numFmtId="0" fontId="3" fillId="3" borderId="66" xfId="0" applyFont="1" applyFill="1" applyBorder="1"/>
    <xf numFmtId="0" fontId="0" fillId="2" borderId="54" xfId="0" applyFill="1" applyBorder="1" applyAlignment="1">
      <alignment vertical="center" wrapText="1"/>
    </xf>
    <xf numFmtId="164" fontId="0" fillId="0" borderId="28" xfId="1" applyNumberFormat="1" applyFont="1" applyFill="1" applyBorder="1"/>
    <xf numFmtId="0" fontId="0" fillId="2" borderId="37" xfId="0" applyFill="1" applyBorder="1" applyAlignment="1">
      <alignment vertical="center" wrapText="1"/>
    </xf>
    <xf numFmtId="0" fontId="3" fillId="3" borderId="27" xfId="0" applyFont="1" applyFill="1" applyBorder="1"/>
    <xf numFmtId="0" fontId="3" fillId="3" borderId="28" xfId="0" applyFont="1" applyFill="1" applyBorder="1"/>
    <xf numFmtId="164" fontId="3" fillId="3" borderId="28" xfId="1" applyNumberFormat="1" applyFont="1" applyFill="1" applyBorder="1" applyAlignment="1"/>
    <xf numFmtId="0" fontId="0" fillId="5" borderId="59" xfId="0" applyFill="1" applyBorder="1" applyAlignment="1">
      <alignment horizontal="left" vertical="center" wrapText="1"/>
    </xf>
    <xf numFmtId="164" fontId="0" fillId="0" borderId="44" xfId="1" applyNumberFormat="1" applyFont="1" applyFill="1" applyBorder="1"/>
    <xf numFmtId="0" fontId="0" fillId="5" borderId="33" xfId="0" applyFill="1" applyBorder="1" applyAlignment="1">
      <alignment horizontal="left" vertical="center" wrapText="1"/>
    </xf>
    <xf numFmtId="0" fontId="0" fillId="5" borderId="12" xfId="0" applyFill="1" applyBorder="1" applyAlignment="1">
      <alignment horizontal="left" vertical="center" wrapText="1"/>
    </xf>
    <xf numFmtId="0" fontId="6" fillId="7" borderId="6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68" xfId="0" applyFont="1" applyFill="1" applyBorder="1" applyAlignment="1">
      <alignment horizontal="center" vertical="center" wrapText="1"/>
    </xf>
    <xf numFmtId="0" fontId="3" fillId="3" borderId="62" xfId="0" applyFont="1" applyFill="1" applyBorder="1" applyAlignment="1">
      <alignment horizontal="center" vertical="center"/>
    </xf>
    <xf numFmtId="0" fontId="0" fillId="0" borderId="64" xfId="0" applyBorder="1" applyAlignment="1">
      <alignment vertical="center"/>
    </xf>
    <xf numFmtId="0" fontId="0" fillId="0" borderId="21" xfId="0" applyBorder="1" applyAlignment="1">
      <alignment vertical="center"/>
    </xf>
    <xf numFmtId="0" fontId="0" fillId="0" borderId="69" xfId="0" applyBorder="1" applyAlignment="1">
      <alignment vertical="center"/>
    </xf>
    <xf numFmtId="0" fontId="0" fillId="2" borderId="38" xfId="0" applyFill="1" applyBorder="1" applyAlignment="1">
      <alignment vertical="center" wrapText="1"/>
    </xf>
    <xf numFmtId="0" fontId="3" fillId="3" borderId="70" xfId="0" applyFont="1" applyFill="1" applyBorder="1"/>
    <xf numFmtId="0" fontId="0" fillId="0" borderId="39" xfId="0" applyBorder="1"/>
    <xf numFmtId="0" fontId="3" fillId="3" borderId="41" xfId="0" applyFont="1" applyFill="1" applyBorder="1"/>
    <xf numFmtId="164" fontId="3" fillId="6" borderId="49" xfId="1" applyNumberFormat="1" applyFont="1" applyFill="1" applyBorder="1" applyAlignment="1"/>
    <xf numFmtId="0" fontId="8" fillId="7" borderId="23" xfId="0" applyFont="1" applyFill="1" applyBorder="1" applyAlignment="1">
      <alignment horizontal="center" vertical="center" wrapText="1"/>
    </xf>
    <xf numFmtId="0" fontId="8" fillId="7" borderId="68" xfId="0" applyFont="1" applyFill="1" applyBorder="1" applyAlignment="1">
      <alignment horizontal="center" vertical="center" wrapText="1"/>
    </xf>
    <xf numFmtId="0" fontId="0" fillId="0" borderId="37" xfId="0" applyBorder="1" applyAlignment="1">
      <alignment vertical="center"/>
    </xf>
    <xf numFmtId="0" fontId="0" fillId="0" borderId="22" xfId="0" applyBorder="1" applyAlignment="1">
      <alignment vertical="center"/>
    </xf>
    <xf numFmtId="0" fontId="3" fillId="3" borderId="64" xfId="0" applyFont="1" applyFill="1" applyBorder="1" applyAlignment="1">
      <alignment horizontal="center" vertical="center" wrapText="1"/>
    </xf>
    <xf numFmtId="164" fontId="0" fillId="0" borderId="21" xfId="1" applyNumberFormat="1" applyFont="1" applyFill="1" applyBorder="1"/>
    <xf numFmtId="0" fontId="6" fillId="7" borderId="60"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0" fillId="0" borderId="71" xfId="0" applyBorder="1" applyAlignment="1">
      <alignment vertical="center"/>
    </xf>
    <xf numFmtId="0" fontId="0" fillId="0" borderId="41" xfId="0" applyBorder="1" applyAlignment="1">
      <alignment horizontal="center" vertical="center"/>
    </xf>
    <xf numFmtId="0" fontId="0" fillId="0" borderId="11" xfId="0" applyBorder="1" applyAlignment="1">
      <alignment horizontal="center" vertical="center"/>
    </xf>
    <xf numFmtId="0" fontId="0" fillId="0" borderId="36" xfId="0" applyBorder="1" applyAlignment="1">
      <alignment vertical="center"/>
    </xf>
    <xf numFmtId="0" fontId="0" fillId="0" borderId="14" xfId="0" applyBorder="1" applyAlignment="1">
      <alignment vertical="center" wrapText="1"/>
    </xf>
    <xf numFmtId="164" fontId="0" fillId="0" borderId="7" xfId="1" applyNumberFormat="1" applyFont="1" applyFill="1" applyBorder="1" applyAlignment="1">
      <alignment horizontal="right"/>
    </xf>
    <xf numFmtId="164" fontId="0" fillId="0" borderId="11" xfId="1" applyNumberFormat="1" applyFont="1" applyFill="1" applyBorder="1"/>
    <xf numFmtId="0" fontId="0" fillId="0" borderId="56" xfId="0" applyBorder="1"/>
    <xf numFmtId="0" fontId="0" fillId="10" borderId="56" xfId="0" applyFill="1" applyBorder="1"/>
    <xf numFmtId="0" fontId="0" fillId="9" borderId="10" xfId="0" applyFill="1" applyBorder="1" applyAlignment="1">
      <alignment vertical="center"/>
    </xf>
    <xf numFmtId="0" fontId="0" fillId="9" borderId="13" xfId="0" applyFill="1" applyBorder="1" applyAlignment="1">
      <alignment vertical="center"/>
    </xf>
    <xf numFmtId="0" fontId="0" fillId="9" borderId="11" xfId="0" applyFill="1" applyBorder="1" applyAlignment="1">
      <alignment vertical="center"/>
    </xf>
    <xf numFmtId="43" fontId="0" fillId="9" borderId="13" xfId="1" applyFont="1" applyFill="1" applyBorder="1"/>
    <xf numFmtId="164" fontId="0" fillId="9" borderId="11" xfId="1" applyNumberFormat="1" applyFont="1" applyFill="1" applyBorder="1"/>
    <xf numFmtId="0" fontId="8" fillId="7" borderId="27"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8" fillId="2" borderId="13" xfId="1" applyNumberFormat="1" applyFont="1" applyFill="1" applyBorder="1" applyAlignment="1">
      <alignment horizontal="center" vertical="center" wrapText="1"/>
    </xf>
    <xf numFmtId="0" fontId="8" fillId="7" borderId="25"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0" fillId="5" borderId="51" xfId="0" applyFill="1" applyBorder="1" applyAlignment="1">
      <alignment horizontal="left" vertical="center" wrapText="1"/>
    </xf>
    <xf numFmtId="0" fontId="0" fillId="5" borderId="14" xfId="0" applyFill="1" applyBorder="1" applyAlignment="1">
      <alignment horizontal="left" vertical="center" wrapText="1"/>
    </xf>
    <xf numFmtId="0" fontId="0" fillId="0" borderId="51" xfId="0" applyBorder="1" applyAlignment="1">
      <alignment horizontal="left" vertical="center" wrapText="1"/>
    </xf>
    <xf numFmtId="164" fontId="0" fillId="0" borderId="22" xfId="1" applyNumberFormat="1" applyFont="1" applyBorder="1" applyAlignment="1">
      <alignment vertical="center"/>
    </xf>
    <xf numFmtId="164" fontId="0" fillId="0" borderId="20" xfId="1" applyNumberFormat="1" applyFont="1" applyBorder="1" applyAlignment="1">
      <alignment vertical="center"/>
    </xf>
    <xf numFmtId="164" fontId="0" fillId="9" borderId="10" xfId="1" applyNumberFormat="1" applyFont="1" applyFill="1" applyBorder="1" applyAlignment="1">
      <alignment vertical="center"/>
    </xf>
    <xf numFmtId="164" fontId="0" fillId="9" borderId="13" xfId="1" applyNumberFormat="1" applyFont="1" applyFill="1" applyBorder="1" applyAlignment="1">
      <alignment vertical="center"/>
    </xf>
    <xf numFmtId="164" fontId="0" fillId="9" borderId="13" xfId="1" applyNumberFormat="1" applyFont="1" applyFill="1" applyBorder="1" applyAlignment="1">
      <alignment horizontal="right"/>
    </xf>
    <xf numFmtId="164" fontId="0" fillId="0" borderId="62" xfId="1" applyNumberFormat="1" applyFont="1" applyBorder="1" applyAlignment="1">
      <alignment vertical="center"/>
    </xf>
    <xf numFmtId="164" fontId="0" fillId="0" borderId="54" xfId="1" applyNumberFormat="1" applyFont="1" applyBorder="1" applyAlignment="1">
      <alignment vertical="center"/>
    </xf>
    <xf numFmtId="164" fontId="0" fillId="0" borderId="46" xfId="1" applyNumberFormat="1" applyFont="1" applyFill="1" applyBorder="1" applyAlignment="1">
      <alignment horizontal="right"/>
    </xf>
    <xf numFmtId="164" fontId="0" fillId="0" borderId="29" xfId="1" applyNumberFormat="1" applyFont="1" applyBorder="1" applyAlignment="1">
      <alignment vertical="center"/>
    </xf>
    <xf numFmtId="164" fontId="0" fillId="0" borderId="30" xfId="1" applyNumberFormat="1" applyFont="1" applyFill="1" applyBorder="1" applyAlignment="1">
      <alignment horizontal="right"/>
    </xf>
    <xf numFmtId="164" fontId="0" fillId="0" borderId="8" xfId="1" applyNumberFormat="1" applyFont="1" applyBorder="1" applyAlignment="1">
      <alignment vertical="center"/>
    </xf>
    <xf numFmtId="164" fontId="0" fillId="0" borderId="13" xfId="1" applyNumberFormat="1" applyFont="1" applyBorder="1" applyAlignment="1">
      <alignment vertical="center"/>
    </xf>
    <xf numFmtId="164" fontId="3" fillId="3" borderId="58" xfId="1" applyNumberFormat="1" applyFont="1" applyFill="1" applyBorder="1"/>
    <xf numFmtId="164" fontId="0" fillId="11" borderId="21" xfId="1" applyNumberFormat="1" applyFont="1" applyFill="1" applyBorder="1"/>
    <xf numFmtId="164" fontId="3" fillId="3" borderId="10" xfId="1" applyNumberFormat="1" applyFont="1" applyFill="1" applyBorder="1"/>
    <xf numFmtId="164" fontId="0" fillId="0" borderId="6" xfId="1" applyNumberFormat="1" applyFont="1" applyBorder="1" applyAlignment="1">
      <alignment vertical="center"/>
    </xf>
    <xf numFmtId="164" fontId="0" fillId="0" borderId="7" xfId="1" applyNumberFormat="1" applyFont="1" applyBorder="1" applyAlignment="1">
      <alignment vertical="center"/>
    </xf>
    <xf numFmtId="164" fontId="0" fillId="0" borderId="21" xfId="1" applyNumberFormat="1" applyFont="1" applyBorder="1" applyAlignment="1">
      <alignment vertical="center"/>
    </xf>
    <xf numFmtId="164" fontId="0" fillId="9" borderId="11" xfId="1" applyNumberFormat="1" applyFont="1" applyFill="1" applyBorder="1" applyAlignment="1">
      <alignment vertical="center"/>
    </xf>
    <xf numFmtId="164" fontId="0" fillId="0" borderId="46" xfId="1" applyNumberFormat="1" applyFont="1" applyBorder="1" applyAlignment="1">
      <alignment vertical="center"/>
    </xf>
    <xf numFmtId="164" fontId="0" fillId="0" borderId="1" xfId="1" applyNumberFormat="1" applyFont="1" applyBorder="1" applyAlignment="1">
      <alignment vertical="center"/>
    </xf>
    <xf numFmtId="164" fontId="0" fillId="0" borderId="30" xfId="1" applyNumberFormat="1" applyFont="1" applyBorder="1" applyAlignment="1">
      <alignment vertical="center"/>
    </xf>
    <xf numFmtId="164" fontId="0" fillId="0" borderId="31" xfId="1" applyNumberFormat="1" applyFont="1" applyBorder="1" applyAlignment="1">
      <alignment vertical="center"/>
    </xf>
    <xf numFmtId="164" fontId="3" fillId="3" borderId="43" xfId="1" applyNumberFormat="1" applyFont="1" applyFill="1" applyBorder="1"/>
    <xf numFmtId="164" fontId="3" fillId="3" borderId="63" xfId="1" applyNumberFormat="1" applyFont="1" applyFill="1" applyBorder="1"/>
    <xf numFmtId="164" fontId="0" fillId="0" borderId="10" xfId="1" applyNumberFormat="1" applyFont="1" applyBorder="1" applyAlignment="1">
      <alignment vertical="center"/>
    </xf>
    <xf numFmtId="164" fontId="0" fillId="0" borderId="11" xfId="1" applyNumberFormat="1" applyFont="1" applyBorder="1" applyAlignment="1">
      <alignment vertical="center"/>
    </xf>
    <xf numFmtId="164" fontId="3" fillId="3" borderId="40" xfId="1" applyNumberFormat="1" applyFont="1" applyFill="1" applyBorder="1"/>
    <xf numFmtId="164" fontId="3" fillId="3" borderId="44" xfId="1" applyNumberFormat="1" applyFont="1" applyFill="1" applyBorder="1"/>
    <xf numFmtId="164" fontId="0" fillId="2" borderId="37" xfId="1" applyNumberFormat="1" applyFont="1" applyFill="1" applyBorder="1" applyAlignment="1">
      <alignment vertical="center" wrapText="1"/>
    </xf>
    <xf numFmtId="164" fontId="0" fillId="2" borderId="54" xfId="1" applyNumberFormat="1" applyFont="1" applyFill="1" applyBorder="1" applyAlignment="1">
      <alignment vertical="center" wrapText="1"/>
    </xf>
    <xf numFmtId="164" fontId="0" fillId="2" borderId="64" xfId="1" applyNumberFormat="1" applyFont="1" applyFill="1" applyBorder="1" applyAlignment="1">
      <alignment vertical="center" wrapText="1"/>
    </xf>
    <xf numFmtId="164" fontId="0" fillId="0" borderId="25" xfId="1" applyNumberFormat="1" applyFont="1" applyBorder="1" applyAlignment="1">
      <alignment vertical="center"/>
    </xf>
    <xf numFmtId="164" fontId="0" fillId="0" borderId="27" xfId="1" applyNumberFormat="1" applyFont="1" applyBorder="1" applyAlignment="1">
      <alignment vertical="center"/>
    </xf>
    <xf numFmtId="164" fontId="0" fillId="0" borderId="28" xfId="1" applyNumberFormat="1" applyFont="1" applyBorder="1" applyAlignment="1">
      <alignment vertical="center"/>
    </xf>
    <xf numFmtId="164" fontId="0" fillId="0" borderId="40" xfId="1" applyNumberFormat="1" applyFont="1" applyBorder="1" applyAlignment="1">
      <alignment vertical="center"/>
    </xf>
    <xf numFmtId="164" fontId="0" fillId="0" borderId="43" xfId="1" applyNumberFormat="1" applyFont="1" applyBorder="1" applyAlignment="1">
      <alignment vertical="center"/>
    </xf>
    <xf numFmtId="164" fontId="0" fillId="0" borderId="44" xfId="1" applyNumberFormat="1" applyFont="1" applyBorder="1" applyAlignment="1">
      <alignment vertical="center"/>
    </xf>
    <xf numFmtId="164" fontId="3" fillId="3" borderId="25" xfId="1" applyNumberFormat="1" applyFont="1" applyFill="1" applyBorder="1"/>
    <xf numFmtId="164" fontId="3" fillId="3" borderId="27" xfId="1" applyNumberFormat="1" applyFont="1" applyFill="1" applyBorder="1"/>
    <xf numFmtId="164" fontId="3" fillId="3" borderId="28" xfId="1" applyNumberFormat="1" applyFont="1" applyFill="1" applyBorder="1"/>
    <xf numFmtId="164" fontId="0" fillId="0" borderId="22" xfId="1" applyNumberFormat="1" applyFont="1" applyBorder="1"/>
    <xf numFmtId="164" fontId="0" fillId="0" borderId="20" xfId="1" applyNumberFormat="1" applyFont="1" applyBorder="1"/>
    <xf numFmtId="164" fontId="0" fillId="0" borderId="21" xfId="1" applyNumberFormat="1" applyFont="1" applyBorder="1"/>
    <xf numFmtId="164" fontId="3" fillId="3" borderId="13" xfId="1" applyNumberFormat="1" applyFont="1" applyFill="1" applyBorder="1"/>
    <xf numFmtId="164" fontId="3" fillId="3" borderId="11" xfId="1" applyNumberFormat="1" applyFont="1" applyFill="1" applyBorder="1"/>
    <xf numFmtId="164" fontId="0" fillId="2" borderId="6" xfId="1" applyNumberFormat="1" applyFont="1" applyFill="1" applyBorder="1" applyAlignment="1">
      <alignment vertical="center" wrapText="1"/>
    </xf>
    <xf numFmtId="164" fontId="0" fillId="2" borderId="8" xfId="1" applyNumberFormat="1" applyFont="1" applyFill="1" applyBorder="1" applyAlignment="1">
      <alignment vertical="center" wrapText="1"/>
    </xf>
    <xf numFmtId="164" fontId="0" fillId="2" borderId="7" xfId="1" applyNumberFormat="1" applyFont="1" applyFill="1" applyBorder="1" applyAlignment="1">
      <alignment vertical="center" wrapText="1"/>
    </xf>
    <xf numFmtId="164" fontId="0" fillId="0" borderId="36" xfId="1" applyNumberFormat="1" applyFont="1" applyBorder="1" applyAlignment="1">
      <alignment vertical="center"/>
    </xf>
    <xf numFmtId="164" fontId="0" fillId="10" borderId="71" xfId="1" applyNumberFormat="1" applyFont="1" applyFill="1" applyBorder="1" applyAlignment="1">
      <alignment vertical="center"/>
    </xf>
    <xf numFmtId="164" fontId="0" fillId="10" borderId="11" xfId="1" applyNumberFormat="1" applyFont="1" applyFill="1" applyBorder="1" applyAlignment="1">
      <alignment vertical="center"/>
    </xf>
    <xf numFmtId="164" fontId="0" fillId="10" borderId="21" xfId="1" applyNumberFormat="1" applyFont="1" applyFill="1" applyBorder="1" applyAlignment="1">
      <alignment vertical="center"/>
    </xf>
    <xf numFmtId="165" fontId="0" fillId="0" borderId="6" xfId="2" applyNumberFormat="1" applyFont="1" applyBorder="1" applyAlignment="1">
      <alignment vertical="center"/>
    </xf>
    <xf numFmtId="165" fontId="0" fillId="0" borderId="22" xfId="2" applyNumberFormat="1" applyFont="1" applyBorder="1" applyAlignment="1">
      <alignment vertical="center"/>
    </xf>
    <xf numFmtId="0" fontId="8" fillId="7" borderId="13" xfId="1" applyNumberFormat="1" applyFont="1" applyFill="1" applyBorder="1" applyAlignment="1">
      <alignment horizontal="center" vertical="center" wrapText="1"/>
    </xf>
    <xf numFmtId="0" fontId="8" fillId="7" borderId="10" xfId="1" applyNumberFormat="1" applyFont="1" applyFill="1" applyBorder="1" applyAlignment="1">
      <alignment horizontal="center" vertical="center" wrapText="1"/>
    </xf>
    <xf numFmtId="0" fontId="8" fillId="7" borderId="11" xfId="1" applyNumberFormat="1" applyFont="1" applyFill="1" applyBorder="1" applyAlignment="1">
      <alignment horizontal="center" vertical="center" wrapText="1"/>
    </xf>
    <xf numFmtId="165" fontId="0" fillId="0" borderId="8" xfId="2" applyNumberFormat="1" applyFont="1" applyBorder="1" applyAlignment="1">
      <alignment vertical="center"/>
    </xf>
    <xf numFmtId="165" fontId="0" fillId="0" borderId="7" xfId="2" applyNumberFormat="1" applyFont="1" applyBorder="1" applyAlignment="1">
      <alignment vertical="center"/>
    </xf>
    <xf numFmtId="165" fontId="0" fillId="0" borderId="20" xfId="2" applyNumberFormat="1" applyFont="1" applyBorder="1" applyAlignment="1">
      <alignment vertical="center"/>
    </xf>
    <xf numFmtId="165" fontId="0" fillId="0" borderId="21" xfId="2" applyNumberFormat="1" applyFont="1" applyBorder="1" applyAlignment="1">
      <alignment vertical="center"/>
    </xf>
    <xf numFmtId="165" fontId="3" fillId="3" borderId="58" xfId="2" applyNumberFormat="1" applyFont="1" applyFill="1" applyBorder="1"/>
    <xf numFmtId="165" fontId="0" fillId="0" borderId="62" xfId="2" applyNumberFormat="1" applyFont="1" applyBorder="1" applyAlignment="1">
      <alignment vertical="center"/>
    </xf>
    <xf numFmtId="165" fontId="0" fillId="0" borderId="54" xfId="2" applyNumberFormat="1" applyFont="1" applyBorder="1" applyAlignment="1">
      <alignment vertical="center"/>
    </xf>
    <xf numFmtId="165" fontId="0" fillId="0" borderId="1" xfId="2" applyNumberFormat="1" applyFont="1" applyBorder="1" applyAlignment="1">
      <alignment vertical="center"/>
    </xf>
    <xf numFmtId="165" fontId="0" fillId="0" borderId="29" xfId="2" applyNumberFormat="1" applyFont="1" applyBorder="1" applyAlignment="1">
      <alignment vertical="center"/>
    </xf>
    <xf numFmtId="165" fontId="0" fillId="0" borderId="31" xfId="2" applyNumberFormat="1" applyFont="1" applyBorder="1" applyAlignment="1">
      <alignment vertical="center"/>
    </xf>
    <xf numFmtId="165" fontId="0" fillId="0" borderId="13" xfId="2" applyNumberFormat="1" applyFont="1" applyBorder="1" applyAlignment="1">
      <alignment vertical="center"/>
    </xf>
    <xf numFmtId="165" fontId="3" fillId="3" borderId="29" xfId="2" applyNumberFormat="1" applyFont="1" applyFill="1" applyBorder="1"/>
    <xf numFmtId="165" fontId="3" fillId="3" borderId="20" xfId="2" applyNumberFormat="1" applyFont="1" applyFill="1" applyBorder="1"/>
    <xf numFmtId="165" fontId="3" fillId="3" borderId="31" xfId="2" applyNumberFormat="1" applyFont="1" applyFill="1" applyBorder="1"/>
    <xf numFmtId="165" fontId="0" fillId="0" borderId="10" xfId="2" applyNumberFormat="1" applyFont="1" applyBorder="1" applyAlignment="1">
      <alignment vertical="center"/>
    </xf>
    <xf numFmtId="165" fontId="0" fillId="0" borderId="11" xfId="2" applyNumberFormat="1" applyFont="1" applyBorder="1" applyAlignment="1">
      <alignment vertical="center"/>
    </xf>
    <xf numFmtId="165" fontId="3" fillId="3" borderId="40" xfId="2" applyNumberFormat="1" applyFont="1" applyFill="1" applyBorder="1"/>
    <xf numFmtId="165" fontId="3" fillId="3" borderId="43" xfId="2" applyNumberFormat="1" applyFont="1" applyFill="1" applyBorder="1"/>
    <xf numFmtId="165" fontId="3" fillId="3" borderId="44" xfId="2" applyNumberFormat="1" applyFont="1" applyFill="1" applyBorder="1"/>
    <xf numFmtId="165" fontId="0" fillId="2" borderId="37" xfId="2" applyNumberFormat="1" applyFont="1" applyFill="1" applyBorder="1" applyAlignment="1">
      <alignment vertical="center" wrapText="1"/>
    </xf>
    <xf numFmtId="165" fontId="0" fillId="2" borderId="54" xfId="2" applyNumberFormat="1" applyFont="1" applyFill="1" applyBorder="1" applyAlignment="1">
      <alignment vertical="center" wrapText="1"/>
    </xf>
    <xf numFmtId="165" fontId="0" fillId="2" borderId="64" xfId="2" applyNumberFormat="1" applyFont="1" applyFill="1" applyBorder="1" applyAlignment="1">
      <alignment vertical="center" wrapText="1"/>
    </xf>
    <xf numFmtId="165" fontId="0" fillId="0" borderId="25" xfId="2" applyNumberFormat="1" applyFont="1" applyBorder="1" applyAlignment="1">
      <alignment vertical="center"/>
    </xf>
    <xf numFmtId="165" fontId="0" fillId="0" borderId="27" xfId="2" applyNumberFormat="1" applyFont="1" applyBorder="1" applyAlignment="1">
      <alignment vertical="center"/>
    </xf>
    <xf numFmtId="165" fontId="0" fillId="0" borderId="28" xfId="2" applyNumberFormat="1" applyFont="1" applyBorder="1" applyAlignment="1">
      <alignment vertical="center"/>
    </xf>
    <xf numFmtId="165" fontId="0" fillId="0" borderId="40" xfId="2" applyNumberFormat="1" applyFont="1" applyBorder="1" applyAlignment="1">
      <alignment vertical="center"/>
    </xf>
    <xf numFmtId="165" fontId="0" fillId="0" borderId="43" xfId="2" applyNumberFormat="1" applyFont="1" applyBorder="1" applyAlignment="1">
      <alignment vertical="center"/>
    </xf>
    <xf numFmtId="165" fontId="0" fillId="0" borderId="44" xfId="2" applyNumberFormat="1" applyFont="1" applyBorder="1" applyAlignment="1">
      <alignment vertical="center"/>
    </xf>
    <xf numFmtId="165" fontId="3" fillId="3" borderId="25" xfId="2" applyNumberFormat="1" applyFont="1" applyFill="1" applyBorder="1"/>
    <xf numFmtId="165" fontId="3" fillId="3" borderId="27" xfId="2" applyNumberFormat="1" applyFont="1" applyFill="1" applyBorder="1"/>
    <xf numFmtId="165" fontId="3" fillId="3" borderId="28" xfId="2" applyNumberFormat="1" applyFont="1" applyFill="1" applyBorder="1"/>
    <xf numFmtId="165" fontId="0" fillId="0" borderId="22" xfId="2" applyNumberFormat="1" applyFont="1" applyBorder="1"/>
    <xf numFmtId="165" fontId="0" fillId="0" borderId="20" xfId="2" applyNumberFormat="1" applyFont="1" applyBorder="1"/>
    <xf numFmtId="165" fontId="0" fillId="0" borderId="21" xfId="2" applyNumberFormat="1" applyFont="1" applyBorder="1"/>
    <xf numFmtId="165" fontId="3" fillId="3" borderId="10" xfId="2" applyNumberFormat="1" applyFont="1" applyFill="1" applyBorder="1"/>
    <xf numFmtId="165" fontId="3" fillId="3" borderId="13" xfId="2" applyNumberFormat="1" applyFont="1" applyFill="1" applyBorder="1"/>
    <xf numFmtId="165" fontId="3" fillId="3" borderId="11" xfId="2" applyNumberFormat="1" applyFont="1" applyFill="1" applyBorder="1"/>
    <xf numFmtId="165" fontId="0" fillId="2" borderId="6" xfId="2" applyNumberFormat="1" applyFont="1" applyFill="1" applyBorder="1" applyAlignment="1">
      <alignment vertical="center" wrapText="1"/>
    </xf>
    <xf numFmtId="165" fontId="0" fillId="2" borderId="8" xfId="2" applyNumberFormat="1" applyFont="1" applyFill="1" applyBorder="1" applyAlignment="1">
      <alignment vertical="center" wrapText="1"/>
    </xf>
    <xf numFmtId="165" fontId="0" fillId="2" borderId="7" xfId="2" applyNumberFormat="1" applyFont="1" applyFill="1" applyBorder="1" applyAlignment="1">
      <alignment vertical="center" wrapText="1"/>
    </xf>
    <xf numFmtId="165" fontId="3" fillId="3" borderId="40" xfId="2" applyNumberFormat="1" applyFont="1" applyFill="1" applyBorder="1" applyAlignment="1"/>
    <xf numFmtId="165" fontId="3" fillId="3" borderId="43" xfId="2" applyNumberFormat="1" applyFont="1" applyFill="1" applyBorder="1" applyAlignment="1"/>
    <xf numFmtId="165" fontId="3" fillId="3" borderId="44" xfId="2" applyNumberFormat="1" applyFont="1" applyFill="1" applyBorder="1" applyAlignment="1"/>
    <xf numFmtId="166" fontId="0" fillId="2" borderId="65" xfId="1" applyNumberFormat="1" applyFont="1" applyFill="1" applyBorder="1" applyAlignment="1">
      <alignment vertical="center" wrapText="1"/>
    </xf>
    <xf numFmtId="166" fontId="0" fillId="0" borderId="13" xfId="1" applyNumberFormat="1" applyFont="1" applyFill="1" applyBorder="1"/>
    <xf numFmtId="166" fontId="3" fillId="3" borderId="27" xfId="1" applyNumberFormat="1" applyFont="1" applyFill="1" applyBorder="1"/>
    <xf numFmtId="166" fontId="0" fillId="0" borderId="20" xfId="1" applyNumberFormat="1" applyFont="1" applyFill="1" applyBorder="1"/>
    <xf numFmtId="166" fontId="3" fillId="3" borderId="13" xfId="1" applyNumberFormat="1" applyFont="1" applyFill="1" applyBorder="1" applyAlignment="1"/>
    <xf numFmtId="166" fontId="3" fillId="6" borderId="43" xfId="1" applyNumberFormat="1" applyFont="1" applyFill="1" applyBorder="1" applyAlignment="1"/>
    <xf numFmtId="164" fontId="8" fillId="2" borderId="26" xfId="1" applyNumberFormat="1" applyFont="1" applyFill="1" applyBorder="1" applyAlignment="1">
      <alignment horizontal="center" vertical="center" wrapText="1"/>
    </xf>
    <xf numFmtId="164" fontId="8" fillId="2" borderId="25" xfId="1" applyNumberFormat="1" applyFont="1" applyFill="1" applyBorder="1" applyAlignment="1">
      <alignment horizontal="center" vertical="center" wrapText="1"/>
    </xf>
    <xf numFmtId="164" fontId="3" fillId="3" borderId="37" xfId="1" applyNumberFormat="1" applyFont="1" applyFill="1" applyBorder="1"/>
    <xf numFmtId="164" fontId="3" fillId="3" borderId="54" xfId="1" applyNumberFormat="1" applyFont="1" applyFill="1" applyBorder="1"/>
    <xf numFmtId="164" fontId="0" fillId="2" borderId="61" xfId="1" applyNumberFormat="1" applyFont="1" applyFill="1" applyBorder="1" applyAlignment="1">
      <alignment vertical="center" wrapText="1"/>
    </xf>
    <xf numFmtId="164" fontId="0" fillId="2" borderId="65" xfId="1" applyNumberFormat="1" applyFont="1" applyFill="1" applyBorder="1" applyAlignment="1">
      <alignment vertical="center" wrapText="1"/>
    </xf>
    <xf numFmtId="164" fontId="3" fillId="3" borderId="29" xfId="1" applyNumberFormat="1" applyFont="1" applyFill="1" applyBorder="1"/>
    <xf numFmtId="164" fontId="3" fillId="3" borderId="20" xfId="1" applyNumberFormat="1" applyFont="1" applyFill="1" applyBorder="1"/>
    <xf numFmtId="164" fontId="0" fillId="0" borderId="47" xfId="1" applyNumberFormat="1" applyFont="1" applyBorder="1" applyAlignment="1">
      <alignment vertical="center"/>
    </xf>
    <xf numFmtId="164" fontId="0" fillId="0" borderId="12" xfId="1" applyNumberFormat="1" applyFont="1" applyBorder="1" applyAlignment="1">
      <alignment vertical="center"/>
    </xf>
    <xf numFmtId="164" fontId="0" fillId="0" borderId="27" xfId="1" applyNumberFormat="1" applyFont="1" applyFill="1" applyBorder="1" applyAlignment="1">
      <alignment horizontal="right"/>
    </xf>
    <xf numFmtId="164" fontId="0" fillId="0" borderId="43" xfId="1" applyNumberFormat="1" applyFont="1" applyFill="1" applyBorder="1" applyAlignment="1">
      <alignment horizontal="right"/>
    </xf>
    <xf numFmtId="166" fontId="0" fillId="0" borderId="8" xfId="1" applyNumberFormat="1" applyFont="1" applyFill="1" applyBorder="1"/>
    <xf numFmtId="166" fontId="0" fillId="0" borderId="54" xfId="1" applyNumberFormat="1" applyFont="1" applyFill="1" applyBorder="1"/>
    <xf numFmtId="164" fontId="8" fillId="2" borderId="28" xfId="1" applyNumberFormat="1" applyFont="1" applyFill="1" applyBorder="1" applyAlignment="1">
      <alignment horizontal="center" vertical="center" wrapText="1"/>
    </xf>
    <xf numFmtId="164" fontId="0" fillId="0" borderId="54" xfId="1" applyNumberFormat="1" applyFont="1" applyFill="1" applyBorder="1" applyAlignment="1">
      <alignment horizontal="right"/>
    </xf>
    <xf numFmtId="164" fontId="0" fillId="2" borderId="9" xfId="1" applyNumberFormat="1" applyFont="1" applyFill="1" applyBorder="1" applyAlignment="1">
      <alignment vertical="center" wrapText="1"/>
    </xf>
    <xf numFmtId="43" fontId="8" fillId="2" borderId="27" xfId="1" applyFont="1" applyFill="1" applyBorder="1" applyAlignment="1">
      <alignment horizontal="center" vertical="center" wrapText="1"/>
    </xf>
    <xf numFmtId="43" fontId="8" fillId="2" borderId="13" xfId="1" applyFont="1" applyFill="1" applyBorder="1" applyAlignment="1">
      <alignment horizontal="center" vertical="center" wrapText="1"/>
    </xf>
    <xf numFmtId="165" fontId="0" fillId="9" borderId="10" xfId="0" applyNumberFormat="1" applyFill="1" applyBorder="1" applyAlignment="1">
      <alignment vertical="center"/>
    </xf>
    <xf numFmtId="165" fontId="0" fillId="9" borderId="13" xfId="2" applyNumberFormat="1" applyFont="1" applyFill="1" applyBorder="1" applyAlignment="1">
      <alignment vertical="center"/>
    </xf>
    <xf numFmtId="165" fontId="0" fillId="9" borderId="11" xfId="2" applyNumberFormat="1" applyFont="1" applyFill="1" applyBorder="1" applyAlignment="1">
      <alignment vertical="center"/>
    </xf>
    <xf numFmtId="165" fontId="3" fillId="3" borderId="63" xfId="2" applyNumberFormat="1" applyFont="1" applyFill="1" applyBorder="1"/>
    <xf numFmtId="0" fontId="8" fillId="2" borderId="12" xfId="1"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3" fillId="3" borderId="14" xfId="0" applyFont="1" applyFill="1" applyBorder="1"/>
    <xf numFmtId="0" fontId="0" fillId="5" borderId="7" xfId="0" applyFill="1" applyBorder="1" applyAlignment="1">
      <alignment horizontal="left" vertical="center" wrapText="1"/>
    </xf>
    <xf numFmtId="0" fontId="0" fillId="5" borderId="21" xfId="0" applyFill="1" applyBorder="1" applyAlignment="1">
      <alignment horizontal="left" vertical="center" wrapText="1"/>
    </xf>
    <xf numFmtId="0" fontId="0" fillId="10" borderId="11" xfId="0" applyFill="1" applyBorder="1"/>
    <xf numFmtId="164" fontId="0" fillId="10" borderId="10" xfId="1" applyNumberFormat="1" applyFont="1" applyFill="1" applyBorder="1" applyAlignment="1">
      <alignment vertical="center"/>
    </xf>
    <xf numFmtId="164" fontId="0" fillId="10" borderId="13" xfId="1" applyNumberFormat="1" applyFont="1" applyFill="1" applyBorder="1" applyAlignment="1">
      <alignment vertical="center"/>
    </xf>
    <xf numFmtId="164" fontId="0" fillId="10" borderId="13" xfId="1" applyNumberFormat="1" applyFont="1" applyFill="1" applyBorder="1" applyAlignment="1">
      <alignment horizontal="right"/>
    </xf>
    <xf numFmtId="166" fontId="0" fillId="10" borderId="13" xfId="1" applyNumberFormat="1" applyFont="1" applyFill="1" applyBorder="1"/>
    <xf numFmtId="164" fontId="0" fillId="10" borderId="11" xfId="1" applyNumberFormat="1" applyFont="1" applyFill="1" applyBorder="1"/>
    <xf numFmtId="164" fontId="0" fillId="10" borderId="67" xfId="1" applyNumberFormat="1" applyFont="1" applyFill="1" applyBorder="1" applyAlignment="1">
      <alignment vertical="center"/>
    </xf>
    <xf numFmtId="164" fontId="0" fillId="10" borderId="15" xfId="1" applyNumberFormat="1" applyFont="1" applyFill="1" applyBorder="1" applyAlignment="1">
      <alignment vertical="center"/>
    </xf>
    <xf numFmtId="0" fontId="0" fillId="10" borderId="14" xfId="0" applyFill="1" applyBorder="1"/>
    <xf numFmtId="0" fontId="3" fillId="3" borderId="60" xfId="0" applyFont="1" applyFill="1" applyBorder="1"/>
    <xf numFmtId="0" fontId="3" fillId="3" borderId="50" xfId="0" applyFont="1" applyFill="1" applyBorder="1"/>
    <xf numFmtId="164" fontId="3" fillId="3" borderId="50" xfId="1" applyNumberFormat="1" applyFont="1" applyFill="1" applyBorder="1"/>
    <xf numFmtId="164" fontId="3" fillId="3" borderId="73" xfId="1" applyNumberFormat="1" applyFont="1" applyFill="1" applyBorder="1" applyAlignment="1"/>
    <xf numFmtId="166" fontId="3" fillId="3" borderId="27" xfId="1" applyNumberFormat="1" applyFont="1" applyFill="1" applyBorder="1" applyAlignment="1"/>
    <xf numFmtId="164" fontId="3" fillId="3" borderId="72" xfId="1" applyNumberFormat="1" applyFont="1" applyFill="1" applyBorder="1" applyAlignment="1"/>
    <xf numFmtId="0" fontId="0" fillId="2" borderId="2" xfId="0" applyFill="1" applyBorder="1" applyAlignment="1">
      <alignment vertical="center" wrapText="1"/>
    </xf>
    <xf numFmtId="164" fontId="0" fillId="2" borderId="4" xfId="1" applyNumberFormat="1" applyFont="1" applyFill="1" applyBorder="1" applyAlignment="1">
      <alignment vertical="center" wrapText="1"/>
    </xf>
    <xf numFmtId="164" fontId="0" fillId="2" borderId="3" xfId="1" applyNumberFormat="1" applyFont="1" applyFill="1" applyBorder="1" applyAlignment="1">
      <alignment vertical="center" wrapText="1"/>
    </xf>
    <xf numFmtId="0" fontId="0" fillId="2" borderId="4" xfId="0" applyFill="1" applyBorder="1" applyAlignment="1">
      <alignment vertical="center" wrapText="1"/>
    </xf>
    <xf numFmtId="166" fontId="0" fillId="2" borderId="4" xfId="1" applyNumberFormat="1" applyFont="1" applyFill="1" applyBorder="1" applyAlignment="1">
      <alignment vertical="center" wrapText="1"/>
    </xf>
    <xf numFmtId="0" fontId="3" fillId="3" borderId="2" xfId="0" applyFont="1" applyFill="1" applyBorder="1"/>
    <xf numFmtId="0" fontId="3" fillId="3" borderId="24" xfId="0" applyFont="1" applyFill="1" applyBorder="1"/>
    <xf numFmtId="0" fontId="3" fillId="3" borderId="3" xfId="0" applyFont="1" applyFill="1" applyBorder="1"/>
    <xf numFmtId="10" fontId="3" fillId="3" borderId="63" xfId="3" applyNumberFormat="1" applyFont="1" applyFill="1" applyBorder="1"/>
    <xf numFmtId="10" fontId="0" fillId="0" borderId="0" xfId="3" applyNumberFormat="1" applyFont="1"/>
    <xf numFmtId="10" fontId="8" fillId="7" borderId="28" xfId="3" applyNumberFormat="1" applyFont="1" applyFill="1" applyBorder="1" applyAlignment="1">
      <alignment horizontal="center" vertical="center" wrapText="1"/>
    </xf>
    <xf numFmtId="10" fontId="8" fillId="7" borderId="11" xfId="3" applyNumberFormat="1" applyFont="1" applyFill="1" applyBorder="1" applyAlignment="1">
      <alignment horizontal="center" vertical="center" wrapText="1"/>
    </xf>
    <xf numFmtId="10" fontId="0" fillId="0" borderId="7" xfId="3" applyNumberFormat="1" applyFont="1" applyBorder="1" applyAlignment="1">
      <alignment vertical="center"/>
    </xf>
    <xf numFmtId="10" fontId="0" fillId="0" borderId="1" xfId="3" applyNumberFormat="1" applyFont="1" applyBorder="1" applyAlignment="1">
      <alignment vertical="center"/>
    </xf>
    <xf numFmtId="10" fontId="0" fillId="0" borderId="31" xfId="3" applyNumberFormat="1" applyFont="1" applyBorder="1" applyAlignment="1">
      <alignment vertical="center"/>
    </xf>
    <xf numFmtId="10" fontId="0" fillId="2" borderId="4" xfId="3" applyNumberFormat="1" applyFont="1" applyFill="1" applyBorder="1" applyAlignment="1">
      <alignment vertical="center" wrapText="1"/>
    </xf>
    <xf numFmtId="10" fontId="3" fillId="3" borderId="72" xfId="3" applyNumberFormat="1" applyFont="1" applyFill="1" applyBorder="1"/>
    <xf numFmtId="10" fontId="3" fillId="3" borderId="44" xfId="3" applyNumberFormat="1" applyFont="1" applyFill="1" applyBorder="1"/>
    <xf numFmtId="10" fontId="0" fillId="10" borderId="11" xfId="3" applyNumberFormat="1" applyFont="1" applyFill="1" applyBorder="1" applyAlignment="1">
      <alignment vertical="center"/>
    </xf>
    <xf numFmtId="10" fontId="3" fillId="3" borderId="11" xfId="3" applyNumberFormat="1" applyFont="1" applyFill="1" applyBorder="1"/>
    <xf numFmtId="10" fontId="0" fillId="2" borderId="65" xfId="3" applyNumberFormat="1" applyFont="1" applyFill="1" applyBorder="1" applyAlignment="1">
      <alignment vertical="center" wrapText="1"/>
    </xf>
    <xf numFmtId="10" fontId="0" fillId="9" borderId="13" xfId="3" applyNumberFormat="1" applyFont="1" applyFill="1" applyBorder="1" applyAlignment="1">
      <alignment horizontal="right"/>
    </xf>
    <xf numFmtId="10" fontId="8" fillId="2" borderId="26" xfId="3" applyNumberFormat="1" applyFont="1" applyFill="1" applyBorder="1" applyAlignment="1">
      <alignment horizontal="center" vertical="center" wrapText="1"/>
    </xf>
    <xf numFmtId="10" fontId="8" fillId="2" borderId="12" xfId="3" applyNumberFormat="1" applyFont="1" applyFill="1" applyBorder="1" applyAlignment="1">
      <alignment horizontal="center" vertical="center" wrapText="1"/>
    </xf>
    <xf numFmtId="10" fontId="0" fillId="0" borderId="20" xfId="3" applyNumberFormat="1" applyFont="1" applyFill="1" applyBorder="1" applyAlignment="1">
      <alignment horizontal="right"/>
    </xf>
    <xf numFmtId="10" fontId="0" fillId="0" borderId="54" xfId="3" applyNumberFormat="1" applyFont="1" applyFill="1" applyBorder="1" applyAlignment="1">
      <alignment horizontal="right"/>
    </xf>
    <xf numFmtId="10" fontId="3" fillId="3" borderId="43" xfId="3" applyNumberFormat="1" applyFont="1" applyFill="1" applyBorder="1" applyAlignment="1"/>
    <xf numFmtId="10" fontId="3" fillId="3" borderId="27" xfId="3" applyNumberFormat="1" applyFont="1" applyFill="1" applyBorder="1" applyAlignment="1"/>
    <xf numFmtId="10" fontId="0" fillId="0" borderId="13" xfId="3" applyNumberFormat="1" applyFont="1" applyFill="1" applyBorder="1"/>
    <xf numFmtId="10" fontId="0" fillId="10" borderId="13" xfId="3" applyNumberFormat="1" applyFont="1" applyFill="1" applyBorder="1" applyAlignment="1">
      <alignment horizontal="right"/>
    </xf>
    <xf numFmtId="10" fontId="3" fillId="3" borderId="27" xfId="3" applyNumberFormat="1" applyFont="1" applyFill="1" applyBorder="1"/>
    <xf numFmtId="10" fontId="3" fillId="3" borderId="13" xfId="3" applyNumberFormat="1" applyFont="1" applyFill="1" applyBorder="1" applyAlignment="1"/>
    <xf numFmtId="10" fontId="3" fillId="6" borderId="43" xfId="3" applyNumberFormat="1" applyFont="1" applyFill="1" applyBorder="1" applyAlignment="1"/>
    <xf numFmtId="43" fontId="0" fillId="0" borderId="36" xfId="1" applyFont="1" applyBorder="1" applyAlignment="1">
      <alignment vertical="center"/>
    </xf>
    <xf numFmtId="43" fontId="0" fillId="10" borderId="30" xfId="1" applyFont="1" applyFill="1" applyBorder="1" applyAlignment="1">
      <alignment vertical="center"/>
    </xf>
    <xf numFmtId="43" fontId="0" fillId="0" borderId="62" xfId="0" applyNumberFormat="1" applyBorder="1" applyAlignment="1">
      <alignment horizontal="center" vertical="center"/>
    </xf>
    <xf numFmtId="10" fontId="0" fillId="0" borderId="21" xfId="3" applyNumberFormat="1" applyFont="1" applyBorder="1" applyAlignment="1">
      <alignment horizontal="right" vertical="center"/>
    </xf>
    <xf numFmtId="10" fontId="0" fillId="0" borderId="11" xfId="3" applyNumberFormat="1" applyFont="1" applyBorder="1" applyAlignment="1">
      <alignment horizontal="right" vertical="center"/>
    </xf>
    <xf numFmtId="10" fontId="3" fillId="3" borderId="28" xfId="3" applyNumberFormat="1" applyFont="1" applyFill="1" applyBorder="1" applyAlignment="1">
      <alignment horizontal="right"/>
    </xf>
    <xf numFmtId="10" fontId="0" fillId="0" borderId="21" xfId="3" applyNumberFormat="1" applyFont="1" applyBorder="1" applyAlignment="1">
      <alignment horizontal="right"/>
    </xf>
    <xf numFmtId="10" fontId="0" fillId="9" borderId="11" xfId="3" applyNumberFormat="1" applyFont="1" applyFill="1" applyBorder="1" applyAlignment="1">
      <alignment horizontal="right" vertical="center"/>
    </xf>
    <xf numFmtId="164" fontId="0" fillId="0" borderId="31" xfId="1" applyNumberFormat="1" applyFont="1" applyBorder="1" applyAlignment="1">
      <alignment horizontal="right" vertical="center"/>
    </xf>
    <xf numFmtId="10" fontId="3" fillId="3" borderId="63" xfId="3" applyNumberFormat="1" applyFont="1" applyFill="1" applyBorder="1" applyAlignment="1">
      <alignment horizontal="right"/>
    </xf>
    <xf numFmtId="0" fontId="0" fillId="2" borderId="4" xfId="0" applyFill="1" applyBorder="1" applyAlignment="1">
      <alignment horizontal="right" vertical="center" wrapText="1"/>
    </xf>
    <xf numFmtId="0" fontId="3" fillId="3" borderId="72" xfId="0" applyFont="1" applyFill="1" applyBorder="1" applyAlignment="1">
      <alignment horizontal="right"/>
    </xf>
    <xf numFmtId="164" fontId="0" fillId="2" borderId="4" xfId="1" applyNumberFormat="1" applyFont="1" applyFill="1" applyBorder="1" applyAlignment="1">
      <alignment horizontal="right" vertical="center" wrapText="1"/>
    </xf>
    <xf numFmtId="164" fontId="0" fillId="10" borderId="11" xfId="1" applyNumberFormat="1" applyFont="1" applyFill="1" applyBorder="1" applyAlignment="1">
      <alignment horizontal="right" vertical="center"/>
    </xf>
    <xf numFmtId="164" fontId="3" fillId="3" borderId="28" xfId="1" applyNumberFormat="1" applyFont="1" applyFill="1" applyBorder="1" applyAlignment="1">
      <alignment horizontal="right"/>
    </xf>
    <xf numFmtId="164" fontId="0" fillId="0" borderId="21" xfId="1" applyNumberFormat="1" applyFont="1" applyBorder="1" applyAlignment="1">
      <alignment horizontal="right"/>
    </xf>
    <xf numFmtId="164" fontId="0" fillId="12" borderId="8" xfId="1" applyNumberFormat="1" applyFont="1" applyFill="1" applyBorder="1" applyAlignment="1">
      <alignment vertical="center"/>
    </xf>
    <xf numFmtId="164" fontId="0" fillId="12" borderId="7" xfId="1" applyNumberFormat="1" applyFont="1" applyFill="1" applyBorder="1" applyAlignment="1">
      <alignment horizontal="right" vertical="center"/>
    </xf>
    <xf numFmtId="10" fontId="0" fillId="12" borderId="7" xfId="3" applyNumberFormat="1" applyFont="1" applyFill="1" applyBorder="1" applyAlignment="1">
      <alignment horizontal="right" vertical="center"/>
    </xf>
    <xf numFmtId="10" fontId="0" fillId="12" borderId="8" xfId="3" applyNumberFormat="1" applyFont="1" applyFill="1" applyBorder="1" applyAlignment="1">
      <alignment horizontal="right"/>
    </xf>
    <xf numFmtId="164" fontId="0" fillId="12" borderId="20" xfId="1" applyNumberFormat="1" applyFont="1" applyFill="1" applyBorder="1" applyAlignment="1">
      <alignment vertical="center"/>
    </xf>
    <xf numFmtId="164" fontId="0" fillId="12" borderId="21" xfId="1" applyNumberFormat="1" applyFont="1" applyFill="1" applyBorder="1" applyAlignment="1">
      <alignment horizontal="right" vertical="center"/>
    </xf>
    <xf numFmtId="10" fontId="0" fillId="12" borderId="21" xfId="3" applyNumberFormat="1" applyFont="1" applyFill="1" applyBorder="1" applyAlignment="1">
      <alignment horizontal="right" vertical="center"/>
    </xf>
    <xf numFmtId="10" fontId="0" fillId="12" borderId="20" xfId="3" applyNumberFormat="1" applyFont="1" applyFill="1" applyBorder="1" applyAlignment="1">
      <alignment horizontal="right"/>
    </xf>
    <xf numFmtId="164" fontId="0" fillId="12" borderId="27" xfId="1" applyNumberFormat="1" applyFont="1" applyFill="1" applyBorder="1" applyAlignment="1">
      <alignment vertical="center"/>
    </xf>
    <xf numFmtId="164" fontId="0" fillId="12" borderId="28" xfId="1" applyNumberFormat="1" applyFont="1" applyFill="1" applyBorder="1" applyAlignment="1">
      <alignment horizontal="right" vertical="center"/>
    </xf>
    <xf numFmtId="164" fontId="0" fillId="8" borderId="13" xfId="1" applyNumberFormat="1" applyFont="1" applyFill="1" applyBorder="1" applyAlignment="1">
      <alignment vertical="center"/>
    </xf>
    <xf numFmtId="164" fontId="0" fillId="0" borderId="67" xfId="1" applyNumberFormat="1" applyFont="1" applyBorder="1" applyAlignment="1">
      <alignment vertical="center"/>
    </xf>
    <xf numFmtId="164" fontId="0" fillId="0" borderId="15" xfId="1" applyNumberFormat="1" applyFont="1" applyBorder="1" applyAlignment="1">
      <alignment horizontal="right" vertical="center"/>
    </xf>
    <xf numFmtId="10" fontId="0" fillId="0" borderId="15" xfId="3" applyNumberFormat="1" applyFont="1" applyBorder="1" applyAlignment="1">
      <alignment vertical="center"/>
    </xf>
    <xf numFmtId="164" fontId="0" fillId="0" borderId="71" xfId="1" applyNumberFormat="1" applyFont="1" applyBorder="1" applyAlignment="1">
      <alignment vertical="center"/>
    </xf>
    <xf numFmtId="164" fontId="0" fillId="0" borderId="67" xfId="1" applyNumberFormat="1" applyFont="1" applyFill="1" applyBorder="1" applyAlignment="1">
      <alignment horizontal="right"/>
    </xf>
    <xf numFmtId="10" fontId="0" fillId="0" borderId="13" xfId="3" applyNumberFormat="1" applyFont="1" applyFill="1" applyBorder="1" applyAlignment="1">
      <alignment horizontal="right"/>
    </xf>
    <xf numFmtId="164" fontId="0" fillId="0" borderId="15" xfId="1" applyNumberFormat="1" applyFont="1" applyFill="1" applyBorder="1"/>
    <xf numFmtId="164" fontId="0" fillId="9" borderId="12" xfId="1" applyNumberFormat="1" applyFont="1" applyFill="1" applyBorder="1" applyAlignment="1">
      <alignment vertical="center"/>
    </xf>
    <xf numFmtId="168" fontId="0" fillId="0" borderId="6" xfId="2" applyNumberFormat="1" applyFont="1" applyBorder="1" applyAlignment="1">
      <alignment vertical="center"/>
    </xf>
    <xf numFmtId="168" fontId="0" fillId="0" borderId="8" xfId="2" applyNumberFormat="1" applyFont="1" applyBorder="1" applyAlignment="1">
      <alignment vertical="center"/>
    </xf>
    <xf numFmtId="168" fontId="0" fillId="0" borderId="22" xfId="2" applyNumberFormat="1" applyFont="1" applyBorder="1" applyAlignment="1">
      <alignment vertical="center"/>
    </xf>
    <xf numFmtId="168" fontId="0" fillId="0" borderId="20" xfId="2" applyNumberFormat="1" applyFont="1" applyBorder="1" applyAlignment="1">
      <alignment vertical="center"/>
    </xf>
    <xf numFmtId="168" fontId="0" fillId="9" borderId="10" xfId="2" applyNumberFormat="1" applyFont="1" applyFill="1" applyBorder="1" applyAlignment="1">
      <alignment vertical="center"/>
    </xf>
    <xf numFmtId="168" fontId="0" fillId="9" borderId="13" xfId="2" applyNumberFormat="1" applyFont="1" applyFill="1" applyBorder="1" applyAlignment="1">
      <alignment vertical="center"/>
    </xf>
    <xf numFmtId="168" fontId="0" fillId="0" borderId="62" xfId="2" applyNumberFormat="1" applyFont="1" applyBorder="1" applyAlignment="1">
      <alignment vertical="center"/>
    </xf>
    <xf numFmtId="168" fontId="0" fillId="0" borderId="54" xfId="2" applyNumberFormat="1" applyFont="1" applyBorder="1" applyAlignment="1">
      <alignment vertical="center"/>
    </xf>
    <xf numFmtId="168" fontId="0" fillId="0" borderId="29" xfId="2" applyNumberFormat="1" applyFont="1" applyBorder="1" applyAlignment="1">
      <alignment vertical="center"/>
    </xf>
    <xf numFmtId="168" fontId="0" fillId="0" borderId="71" xfId="2" applyNumberFormat="1" applyFont="1" applyBorder="1" applyAlignment="1">
      <alignment vertical="center"/>
    </xf>
    <xf numFmtId="168" fontId="0" fillId="0" borderId="13" xfId="2" applyNumberFormat="1" applyFont="1" applyBorder="1" applyAlignment="1">
      <alignment vertical="center"/>
    </xf>
    <xf numFmtId="168" fontId="0" fillId="9" borderId="10" xfId="1" applyNumberFormat="1" applyFont="1" applyFill="1" applyBorder="1" applyAlignment="1">
      <alignment vertical="center"/>
    </xf>
    <xf numFmtId="168" fontId="0" fillId="9" borderId="13" xfId="1" applyNumberFormat="1" applyFont="1" applyFill="1" applyBorder="1" applyAlignment="1">
      <alignment vertical="center"/>
    </xf>
    <xf numFmtId="168" fontId="3" fillId="3" borderId="58" xfId="2" applyNumberFormat="1" applyFont="1" applyFill="1" applyBorder="1"/>
    <xf numFmtId="168" fontId="3" fillId="3" borderId="43" xfId="2" applyNumberFormat="1" applyFont="1" applyFill="1" applyBorder="1"/>
    <xf numFmtId="168" fontId="0" fillId="2" borderId="4" xfId="2" applyNumberFormat="1" applyFont="1" applyFill="1" applyBorder="1" applyAlignment="1">
      <alignment vertical="center" wrapText="1"/>
    </xf>
    <xf numFmtId="168" fontId="3" fillId="3" borderId="50" xfId="2" applyNumberFormat="1" applyFont="1" applyFill="1" applyBorder="1"/>
    <xf numFmtId="168" fontId="3" fillId="3" borderId="27" xfId="2" applyNumberFormat="1" applyFont="1" applyFill="1" applyBorder="1"/>
    <xf numFmtId="168" fontId="0" fillId="0" borderId="10" xfId="2" applyNumberFormat="1" applyFont="1" applyBorder="1" applyAlignment="1">
      <alignment vertical="center"/>
    </xf>
    <xf numFmtId="168" fontId="3" fillId="3" borderId="40" xfId="2" applyNumberFormat="1" applyFont="1" applyFill="1" applyBorder="1"/>
    <xf numFmtId="168" fontId="0" fillId="12" borderId="8" xfId="2" applyNumberFormat="1" applyFont="1" applyFill="1" applyBorder="1" applyAlignment="1">
      <alignment vertical="center"/>
    </xf>
    <xf numFmtId="168" fontId="0" fillId="12" borderId="20" xfId="2" applyNumberFormat="1" applyFont="1" applyFill="1" applyBorder="1" applyAlignment="1">
      <alignment vertical="center"/>
    </xf>
    <xf numFmtId="168" fontId="0" fillId="10" borderId="10" xfId="2" applyNumberFormat="1" applyFont="1" applyFill="1" applyBorder="1" applyAlignment="1">
      <alignment vertical="center"/>
    </xf>
    <xf numFmtId="168" fontId="0" fillId="10" borderId="13" xfId="2" applyNumberFormat="1" applyFont="1" applyFill="1" applyBorder="1" applyAlignment="1">
      <alignment vertical="center"/>
    </xf>
    <xf numFmtId="168" fontId="3" fillId="3" borderId="25" xfId="2" applyNumberFormat="1" applyFont="1" applyFill="1" applyBorder="1"/>
    <xf numFmtId="168" fontId="0" fillId="0" borderId="22" xfId="2" applyNumberFormat="1" applyFont="1" applyBorder="1"/>
    <xf numFmtId="168" fontId="0" fillId="0" borderId="20" xfId="2" applyNumberFormat="1" applyFont="1" applyBorder="1"/>
    <xf numFmtId="168" fontId="3" fillId="3" borderId="10" xfId="2" applyNumberFormat="1" applyFont="1" applyFill="1" applyBorder="1"/>
    <xf numFmtId="168" fontId="3" fillId="3" borderId="13" xfId="2" applyNumberFormat="1" applyFont="1" applyFill="1" applyBorder="1"/>
    <xf numFmtId="168" fontId="0" fillId="2" borderId="65" xfId="2" applyNumberFormat="1" applyFont="1" applyFill="1" applyBorder="1" applyAlignment="1">
      <alignment vertical="center" wrapText="1"/>
    </xf>
    <xf numFmtId="10" fontId="0" fillId="12" borderId="27" xfId="3" applyNumberFormat="1" applyFont="1" applyFill="1" applyBorder="1" applyAlignment="1">
      <alignment horizontal="right" vertical="center"/>
    </xf>
    <xf numFmtId="164" fontId="3" fillId="3" borderId="23" xfId="1" applyNumberFormat="1" applyFont="1" applyFill="1" applyBorder="1"/>
    <xf numFmtId="164" fontId="3" fillId="3" borderId="24" xfId="1" applyNumberFormat="1" applyFont="1" applyFill="1" applyBorder="1"/>
    <xf numFmtId="10" fontId="3" fillId="3" borderId="24" xfId="3" applyNumberFormat="1" applyFont="1" applyFill="1" applyBorder="1"/>
    <xf numFmtId="166" fontId="3" fillId="3" borderId="24" xfId="1" applyNumberFormat="1" applyFont="1" applyFill="1" applyBorder="1"/>
    <xf numFmtId="164" fontId="3" fillId="3" borderId="68" xfId="1" applyNumberFormat="1" applyFont="1" applyFill="1" applyBorder="1" applyAlignment="1"/>
    <xf numFmtId="168" fontId="0" fillId="0" borderId="37" xfId="2" applyNumberFormat="1" applyFont="1" applyBorder="1" applyAlignment="1">
      <alignment vertical="center"/>
    </xf>
    <xf numFmtId="168" fontId="0" fillId="0" borderId="1" xfId="2" applyNumberFormat="1" applyFont="1" applyBorder="1" applyAlignment="1">
      <alignment vertical="center"/>
    </xf>
    <xf numFmtId="168" fontId="0" fillId="0" borderId="31" xfId="2" applyNumberFormat="1" applyFont="1" applyBorder="1" applyAlignment="1">
      <alignment vertical="center"/>
    </xf>
    <xf numFmtId="168" fontId="0" fillId="0" borderId="21" xfId="2" applyNumberFormat="1" applyFont="1" applyBorder="1" applyAlignment="1">
      <alignment vertical="center"/>
    </xf>
    <xf numFmtId="168" fontId="0" fillId="0" borderId="22" xfId="2" applyNumberFormat="1" applyFont="1" applyBorder="1" applyAlignment="1">
      <alignment horizontal="center" vertical="center"/>
    </xf>
    <xf numFmtId="168" fontId="0" fillId="10" borderId="71" xfId="2" applyNumberFormat="1" applyFont="1" applyFill="1" applyBorder="1" applyAlignment="1">
      <alignment vertical="center"/>
    </xf>
    <xf numFmtId="168" fontId="0" fillId="0" borderId="62" xfId="2" applyNumberFormat="1" applyFont="1" applyBorder="1" applyAlignment="1">
      <alignment horizontal="center" vertical="center"/>
    </xf>
    <xf numFmtId="168" fontId="0" fillId="0" borderId="64" xfId="2" applyNumberFormat="1" applyFont="1" applyBorder="1" applyAlignment="1">
      <alignment vertical="center"/>
    </xf>
    <xf numFmtId="168" fontId="0" fillId="0" borderId="41" xfId="2" applyNumberFormat="1" applyFont="1" applyBorder="1" applyAlignment="1">
      <alignment horizontal="center" vertical="center"/>
    </xf>
    <xf numFmtId="168" fontId="0" fillId="0" borderId="7" xfId="2" applyNumberFormat="1" applyFont="1" applyBorder="1" applyAlignment="1">
      <alignment vertical="center"/>
    </xf>
    <xf numFmtId="168" fontId="0" fillId="0" borderId="21" xfId="2" applyNumberFormat="1" applyFont="1" applyBorder="1" applyAlignment="1">
      <alignment horizontal="center" vertical="center"/>
    </xf>
    <xf numFmtId="168" fontId="3" fillId="3" borderId="11" xfId="2" applyNumberFormat="1" applyFont="1" applyFill="1" applyBorder="1"/>
    <xf numFmtId="164" fontId="0" fillId="0" borderId="64" xfId="1" applyNumberFormat="1" applyFont="1" applyBorder="1" applyAlignment="1">
      <alignment vertical="center"/>
    </xf>
    <xf numFmtId="164" fontId="14" fillId="0" borderId="8" xfId="1" applyNumberFormat="1" applyFont="1" applyFill="1" applyBorder="1" applyAlignment="1">
      <alignment vertical="center"/>
    </xf>
    <xf numFmtId="164" fontId="14" fillId="0" borderId="20" xfId="1" applyNumberFormat="1" applyFont="1" applyFill="1" applyBorder="1" applyAlignment="1">
      <alignment vertical="center"/>
    </xf>
    <xf numFmtId="168" fontId="0" fillId="0" borderId="22" xfId="2" applyNumberFormat="1" applyFont="1" applyFill="1" applyBorder="1" applyAlignment="1">
      <alignment vertical="center"/>
    </xf>
    <xf numFmtId="168" fontId="0" fillId="0" borderId="8" xfId="2" applyNumberFormat="1" applyFont="1" applyFill="1" applyBorder="1" applyAlignment="1">
      <alignment vertical="center"/>
    </xf>
    <xf numFmtId="168" fontId="0" fillId="0" borderId="20" xfId="2" applyNumberFormat="1" applyFont="1" applyFill="1" applyBorder="1" applyAlignment="1">
      <alignment vertical="center"/>
    </xf>
    <xf numFmtId="164" fontId="0" fillId="0" borderId="6" xfId="1" applyNumberFormat="1" applyFont="1" applyFill="1" applyBorder="1" applyAlignment="1">
      <alignment vertical="center"/>
    </xf>
    <xf numFmtId="164" fontId="0" fillId="0" borderId="22" xfId="1" applyNumberFormat="1" applyFont="1" applyFill="1" applyBorder="1" applyAlignment="1">
      <alignment vertical="center"/>
    </xf>
    <xf numFmtId="9" fontId="0" fillId="0" borderId="30" xfId="3" applyFont="1" applyBorder="1" applyAlignment="1">
      <alignment horizontal="right" vertical="center"/>
    </xf>
    <xf numFmtId="9" fontId="0" fillId="9" borderId="41" xfId="3" applyFont="1" applyFill="1" applyBorder="1" applyAlignment="1">
      <alignment horizontal="right" vertical="center"/>
    </xf>
    <xf numFmtId="9" fontId="0" fillId="0" borderId="20" xfId="3" applyFont="1" applyFill="1" applyBorder="1" applyAlignment="1">
      <alignment horizontal="right"/>
    </xf>
    <xf numFmtId="9" fontId="0" fillId="9" borderId="13" xfId="3" applyFont="1" applyFill="1" applyBorder="1" applyAlignment="1">
      <alignment horizontal="right"/>
    </xf>
    <xf numFmtId="43" fontId="3" fillId="3" borderId="13" xfId="1" applyFont="1" applyFill="1" applyBorder="1"/>
    <xf numFmtId="164" fontId="0" fillId="12" borderId="8" xfId="1" applyNumberFormat="1" applyFont="1" applyFill="1" applyBorder="1" applyAlignment="1">
      <alignment horizontal="right"/>
    </xf>
    <xf numFmtId="166" fontId="0" fillId="12" borderId="8" xfId="1" applyNumberFormat="1" applyFont="1" applyFill="1" applyBorder="1"/>
    <xf numFmtId="164" fontId="0" fillId="12" borderId="7" xfId="1" applyNumberFormat="1" applyFont="1" applyFill="1" applyBorder="1"/>
    <xf numFmtId="168" fontId="3" fillId="4" borderId="40" xfId="2" applyNumberFormat="1" applyFont="1" applyFill="1" applyBorder="1" applyAlignment="1"/>
    <xf numFmtId="168" fontId="3" fillId="4" borderId="43" xfId="2" applyNumberFormat="1" applyFont="1" applyFill="1" applyBorder="1" applyAlignment="1"/>
    <xf numFmtId="10" fontId="3" fillId="4" borderId="44" xfId="3" applyNumberFormat="1" applyFont="1" applyFill="1" applyBorder="1" applyAlignment="1">
      <alignment horizontal="right"/>
    </xf>
    <xf numFmtId="10" fontId="3" fillId="3" borderId="13" xfId="3" applyNumberFormat="1" applyFont="1" applyFill="1" applyBorder="1" applyAlignment="1">
      <alignment horizontal="right"/>
    </xf>
    <xf numFmtId="169" fontId="0" fillId="10" borderId="11" xfId="2" applyNumberFormat="1" applyFont="1" applyFill="1" applyBorder="1" applyAlignment="1">
      <alignment vertical="center"/>
    </xf>
    <xf numFmtId="168" fontId="0" fillId="0" borderId="22" xfId="2" applyNumberFormat="1" applyFont="1" applyFill="1" applyBorder="1" applyAlignment="1">
      <alignment horizontal="right" vertical="center"/>
    </xf>
    <xf numFmtId="164" fontId="0" fillId="0" borderId="8" xfId="1" applyNumberFormat="1" applyFont="1" applyFill="1" applyBorder="1" applyAlignment="1">
      <alignment vertical="center"/>
    </xf>
    <xf numFmtId="164" fontId="0" fillId="0" borderId="26" xfId="1" applyNumberFormat="1" applyFont="1" applyBorder="1" applyAlignment="1">
      <alignment vertical="center"/>
    </xf>
    <xf numFmtId="10" fontId="0" fillId="0" borderId="27" xfId="3" applyNumberFormat="1" applyFont="1" applyFill="1" applyBorder="1" applyAlignment="1">
      <alignment horizontal="right"/>
    </xf>
    <xf numFmtId="164" fontId="0" fillId="0" borderId="28" xfId="1" applyNumberFormat="1" applyFont="1" applyFill="1" applyBorder="1" applyAlignment="1">
      <alignment horizontal="right"/>
    </xf>
    <xf numFmtId="164" fontId="0" fillId="0" borderId="2" xfId="1" applyNumberFormat="1" applyFont="1" applyBorder="1" applyAlignment="1">
      <alignment vertical="center"/>
    </xf>
    <xf numFmtId="164" fontId="0" fillId="0" borderId="24" xfId="1" applyNumberFormat="1" applyFont="1" applyBorder="1" applyAlignment="1">
      <alignment vertical="center"/>
    </xf>
    <xf numFmtId="164" fontId="0" fillId="0" borderId="4" xfId="1" applyNumberFormat="1" applyFont="1" applyFill="1" applyBorder="1" applyAlignment="1">
      <alignment horizontal="right"/>
    </xf>
    <xf numFmtId="10" fontId="0" fillId="0" borderId="24" xfId="3" applyNumberFormat="1" applyFont="1" applyFill="1" applyBorder="1" applyAlignment="1">
      <alignment horizontal="right"/>
    </xf>
    <xf numFmtId="166" fontId="0" fillId="0" borderId="24" xfId="1" applyNumberFormat="1" applyFont="1" applyFill="1" applyBorder="1"/>
    <xf numFmtId="164" fontId="0" fillId="0" borderId="3" xfId="1" applyNumberFormat="1" applyFont="1" applyFill="1" applyBorder="1"/>
    <xf numFmtId="164" fontId="0" fillId="0" borderId="27" xfId="1" applyNumberFormat="1" applyFont="1" applyFill="1" applyBorder="1" applyAlignment="1">
      <alignment vertical="center"/>
    </xf>
    <xf numFmtId="0" fontId="0" fillId="0" borderId="14" xfId="0" applyBorder="1" applyAlignment="1">
      <alignment horizontal="left" vertical="center" wrapText="1"/>
    </xf>
    <xf numFmtId="168" fontId="0" fillId="0" borderId="31" xfId="2" applyNumberFormat="1" applyFont="1" applyFill="1" applyBorder="1" applyAlignment="1">
      <alignment vertical="center"/>
    </xf>
    <xf numFmtId="166" fontId="0" fillId="0" borderId="22" xfId="1" applyNumberFormat="1" applyFont="1" applyBorder="1" applyAlignment="1">
      <alignment vertical="center"/>
    </xf>
    <xf numFmtId="164" fontId="0" fillId="0" borderId="30" xfId="1" applyNumberFormat="1" applyFont="1" applyFill="1" applyBorder="1" applyAlignment="1">
      <alignment vertical="center"/>
    </xf>
    <xf numFmtId="164" fontId="0" fillId="0" borderId="21" xfId="1" applyNumberFormat="1" applyFont="1" applyFill="1" applyBorder="1" applyAlignment="1">
      <alignment vertical="center"/>
    </xf>
    <xf numFmtId="164" fontId="14" fillId="0" borderId="6" xfId="1" applyNumberFormat="1" applyFont="1" applyFill="1" applyBorder="1" applyAlignment="1">
      <alignment vertical="center"/>
    </xf>
    <xf numFmtId="164" fontId="14" fillId="0" borderId="22" xfId="1" applyNumberFormat="1" applyFont="1" applyFill="1" applyBorder="1" applyAlignment="1">
      <alignment vertical="center"/>
    </xf>
    <xf numFmtId="44" fontId="14" fillId="0" borderId="6" xfId="2" applyFont="1" applyFill="1" applyBorder="1" applyAlignment="1">
      <alignment vertical="center"/>
    </xf>
    <xf numFmtId="44" fontId="14" fillId="0" borderId="22" xfId="2" applyFont="1" applyFill="1" applyBorder="1" applyAlignment="1">
      <alignment vertical="center"/>
    </xf>
    <xf numFmtId="43" fontId="0" fillId="9" borderId="13" xfId="1" applyFont="1" applyFill="1" applyBorder="1" applyAlignment="1">
      <alignment vertical="center"/>
    </xf>
    <xf numFmtId="164" fontId="0" fillId="5" borderId="28" xfId="1" applyNumberFormat="1" applyFont="1" applyFill="1" applyBorder="1" applyAlignment="1">
      <alignment horizontal="right" vertical="center"/>
    </xf>
    <xf numFmtId="10" fontId="0" fillId="0" borderId="1" xfId="3" applyNumberFormat="1" applyFont="1" applyBorder="1" applyAlignment="1">
      <alignment horizontal="right" vertical="center"/>
    </xf>
    <xf numFmtId="10" fontId="0" fillId="0" borderId="7" xfId="3" applyNumberFormat="1" applyFont="1" applyBorder="1" applyAlignment="1">
      <alignment horizontal="right" vertical="center"/>
    </xf>
    <xf numFmtId="10" fontId="3" fillId="3" borderId="44" xfId="3" applyNumberFormat="1" applyFont="1" applyFill="1" applyBorder="1" applyAlignment="1">
      <alignment horizontal="right"/>
    </xf>
    <xf numFmtId="0" fontId="18" fillId="0" borderId="0" xfId="0" applyFont="1"/>
    <xf numFmtId="164" fontId="18" fillId="0" borderId="0" xfId="1" applyNumberFormat="1" applyFont="1" applyFill="1" applyBorder="1"/>
    <xf numFmtId="0" fontId="20" fillId="7" borderId="62" xfId="0" applyFont="1" applyFill="1" applyBorder="1" applyAlignment="1">
      <alignment horizontal="center" vertical="center" wrapText="1"/>
    </xf>
    <xf numFmtId="0" fontId="20" fillId="7" borderId="46" xfId="0" applyFont="1" applyFill="1" applyBorder="1" applyAlignment="1">
      <alignment horizontal="center" vertical="center" wrapText="1"/>
    </xf>
    <xf numFmtId="0" fontId="20" fillId="0" borderId="0" xfId="0" applyFont="1" applyAlignment="1">
      <alignment vertical="center"/>
    </xf>
    <xf numFmtId="0" fontId="20" fillId="7" borderId="60" xfId="0" applyFont="1" applyFill="1" applyBorder="1" applyAlignment="1">
      <alignment horizontal="center" vertical="center" wrapText="1"/>
    </xf>
    <xf numFmtId="0" fontId="20" fillId="7" borderId="0" xfId="0" applyFont="1" applyFill="1" applyAlignment="1">
      <alignment horizontal="center" vertical="center" wrapText="1"/>
    </xf>
    <xf numFmtId="0" fontId="20" fillId="2" borderId="23" xfId="0" applyFont="1" applyFill="1" applyBorder="1" applyAlignment="1">
      <alignment horizontal="center" vertical="center" wrapText="1"/>
    </xf>
    <xf numFmtId="0" fontId="21" fillId="2" borderId="68" xfId="0" applyFont="1" applyFill="1" applyBorder="1" applyAlignment="1">
      <alignment horizontal="center" vertical="center" wrapText="1"/>
    </xf>
    <xf numFmtId="0" fontId="21" fillId="7" borderId="23" xfId="0" applyFont="1" applyFill="1" applyBorder="1" applyAlignment="1">
      <alignment horizontal="center" vertical="center" wrapText="1"/>
    </xf>
    <xf numFmtId="0" fontId="21" fillId="7" borderId="68" xfId="0" applyFont="1" applyFill="1" applyBorder="1" applyAlignment="1">
      <alignment horizontal="center" vertical="center" wrapText="1"/>
    </xf>
    <xf numFmtId="0" fontId="21" fillId="2" borderId="23" xfId="0" applyFont="1" applyFill="1" applyBorder="1" applyAlignment="1">
      <alignment horizontal="center" vertical="center" wrapText="1"/>
    </xf>
    <xf numFmtId="164" fontId="21" fillId="2" borderId="68" xfId="1" applyNumberFormat="1" applyFont="1" applyFill="1" applyBorder="1" applyAlignment="1">
      <alignment horizontal="center" vertical="center" wrapText="1"/>
    </xf>
    <xf numFmtId="0" fontId="20" fillId="7" borderId="58" xfId="0" applyFont="1" applyFill="1" applyBorder="1" applyAlignment="1">
      <alignment horizontal="center" vertical="center" wrapText="1"/>
    </xf>
    <xf numFmtId="0" fontId="20" fillId="7" borderId="48" xfId="0" applyFont="1" applyFill="1" applyBorder="1" applyAlignment="1">
      <alignment horizontal="center" vertical="center" wrapText="1"/>
    </xf>
    <xf numFmtId="0" fontId="19" fillId="3" borderId="62" xfId="0" applyFont="1" applyFill="1" applyBorder="1"/>
    <xf numFmtId="0" fontId="19" fillId="3" borderId="51" xfId="0" applyFont="1" applyFill="1" applyBorder="1"/>
    <xf numFmtId="0" fontId="19" fillId="3" borderId="62" xfId="0" applyFont="1" applyFill="1" applyBorder="1" applyAlignment="1">
      <alignment horizontal="center" vertical="center"/>
    </xf>
    <xf numFmtId="0" fontId="19" fillId="3" borderId="69" xfId="0" applyFont="1" applyFill="1" applyBorder="1" applyAlignment="1">
      <alignment horizontal="center" vertical="center" wrapText="1"/>
    </xf>
    <xf numFmtId="164" fontId="19" fillId="3" borderId="64" xfId="1" applyNumberFormat="1" applyFont="1" applyFill="1" applyBorder="1" applyAlignment="1">
      <alignment horizontal="center" vertical="center" wrapText="1"/>
    </xf>
    <xf numFmtId="0" fontId="18" fillId="0" borderId="5" xfId="0" applyFont="1" applyBorder="1" applyAlignment="1">
      <alignment horizontal="left" vertical="center" wrapText="1"/>
    </xf>
    <xf numFmtId="164" fontId="18" fillId="0" borderId="62" xfId="1" applyNumberFormat="1" applyFont="1" applyBorder="1" applyAlignment="1">
      <alignment vertical="center"/>
    </xf>
    <xf numFmtId="164" fontId="18" fillId="0" borderId="64" xfId="1" applyNumberFormat="1" applyFont="1" applyBorder="1" applyAlignment="1">
      <alignment vertical="center"/>
    </xf>
    <xf numFmtId="168" fontId="18" fillId="0" borderId="37" xfId="2" applyNumberFormat="1" applyFont="1" applyBorder="1" applyAlignment="1">
      <alignment vertical="center"/>
    </xf>
    <xf numFmtId="168" fontId="18" fillId="0" borderId="1" xfId="2" applyNumberFormat="1" applyFont="1" applyBorder="1" applyAlignment="1">
      <alignment vertical="center"/>
    </xf>
    <xf numFmtId="165" fontId="18" fillId="0" borderId="0" xfId="2" applyNumberFormat="1" applyFont="1" applyFill="1" applyBorder="1" applyAlignment="1">
      <alignment horizontal="center"/>
    </xf>
    <xf numFmtId="0" fontId="18" fillId="0" borderId="55" xfId="0" applyFont="1" applyBorder="1"/>
    <xf numFmtId="164" fontId="18" fillId="0" borderId="29" xfId="1" applyNumberFormat="1" applyFont="1" applyBorder="1" applyAlignment="1">
      <alignment vertical="center"/>
    </xf>
    <xf numFmtId="164" fontId="18" fillId="0" borderId="21" xfId="1" applyNumberFormat="1" applyFont="1" applyBorder="1" applyAlignment="1">
      <alignment vertical="center"/>
    </xf>
    <xf numFmtId="168" fontId="18" fillId="0" borderId="22" xfId="2" applyNumberFormat="1" applyFont="1" applyBorder="1" applyAlignment="1">
      <alignment vertical="center"/>
    </xf>
    <xf numFmtId="168" fontId="18" fillId="0" borderId="31" xfId="2" applyNumberFormat="1" applyFont="1" applyBorder="1" applyAlignment="1">
      <alignment vertical="center"/>
    </xf>
    <xf numFmtId="0" fontId="18" fillId="0" borderId="55" xfId="0" applyFont="1" applyBorder="1" applyAlignment="1">
      <alignment vertical="center" wrapText="1"/>
    </xf>
    <xf numFmtId="164" fontId="18" fillId="0" borderId="21" xfId="1" applyNumberFormat="1" applyFont="1" applyFill="1" applyBorder="1" applyAlignment="1">
      <alignment vertical="center"/>
    </xf>
    <xf numFmtId="168" fontId="18" fillId="0" borderId="31" xfId="2" applyNumberFormat="1" applyFont="1" applyFill="1" applyBorder="1" applyAlignment="1">
      <alignment vertical="center"/>
    </xf>
    <xf numFmtId="0" fontId="18" fillId="0" borderId="56" xfId="0" applyFont="1" applyBorder="1"/>
    <xf numFmtId="164" fontId="18" fillId="0" borderId="22" xfId="1" applyNumberFormat="1" applyFont="1" applyBorder="1" applyAlignment="1">
      <alignment vertical="center"/>
    </xf>
    <xf numFmtId="168" fontId="18" fillId="0" borderId="21" xfId="2" applyNumberFormat="1" applyFont="1" applyBorder="1" applyAlignment="1">
      <alignment vertical="center"/>
    </xf>
    <xf numFmtId="168" fontId="18" fillId="0" borderId="22" xfId="2" applyNumberFormat="1" applyFont="1" applyFill="1" applyBorder="1" applyAlignment="1">
      <alignment horizontal="right" vertical="center"/>
    </xf>
    <xf numFmtId="170" fontId="18" fillId="0" borderId="22" xfId="2" applyNumberFormat="1" applyFont="1" applyBorder="1" applyAlignment="1">
      <alignment vertical="center"/>
    </xf>
    <xf numFmtId="166" fontId="18" fillId="0" borderId="22" xfId="1" applyNumberFormat="1" applyFont="1" applyBorder="1" applyAlignment="1">
      <alignment vertical="center"/>
    </xf>
    <xf numFmtId="166" fontId="18" fillId="0" borderId="21" xfId="1" applyNumberFormat="1" applyFont="1" applyBorder="1" applyAlignment="1">
      <alignment vertical="center"/>
    </xf>
    <xf numFmtId="0" fontId="18" fillId="10" borderId="56" xfId="0" applyFont="1" applyFill="1" applyBorder="1"/>
    <xf numFmtId="164" fontId="18" fillId="10" borderId="71" xfId="1" applyNumberFormat="1" applyFont="1" applyFill="1" applyBorder="1" applyAlignment="1">
      <alignment vertical="center"/>
    </xf>
    <xf numFmtId="164" fontId="18" fillId="10" borderId="11" xfId="1" applyNumberFormat="1" applyFont="1" applyFill="1" applyBorder="1" applyAlignment="1">
      <alignment vertical="center"/>
    </xf>
    <xf numFmtId="168" fontId="18" fillId="10" borderId="71" xfId="2" applyNumberFormat="1" applyFont="1" applyFill="1" applyBorder="1" applyAlignment="1">
      <alignment vertical="center"/>
    </xf>
    <xf numFmtId="168" fontId="18" fillId="10" borderId="11" xfId="2" applyNumberFormat="1" applyFont="1" applyFill="1" applyBorder="1" applyAlignment="1">
      <alignment vertical="center"/>
    </xf>
    <xf numFmtId="166" fontId="18" fillId="10" borderId="30" xfId="1" applyNumberFormat="1" applyFont="1" applyFill="1" applyBorder="1" applyAlignment="1">
      <alignment vertical="center"/>
    </xf>
    <xf numFmtId="164" fontId="18" fillId="10" borderId="21" xfId="1" applyNumberFormat="1" applyFont="1" applyFill="1" applyBorder="1" applyAlignment="1">
      <alignment vertical="center"/>
    </xf>
    <xf numFmtId="164" fontId="18" fillId="0" borderId="62" xfId="1" applyNumberFormat="1" applyFont="1" applyBorder="1" applyAlignment="1">
      <alignment horizontal="center" vertical="center"/>
    </xf>
    <xf numFmtId="164" fontId="18" fillId="0" borderId="69" xfId="1" applyNumberFormat="1" applyFont="1" applyBorder="1" applyAlignment="1">
      <alignment horizontal="right" vertical="center"/>
    </xf>
    <xf numFmtId="168" fontId="18" fillId="0" borderId="62" xfId="2" applyNumberFormat="1" applyFont="1" applyBorder="1" applyAlignment="1">
      <alignment horizontal="center" vertical="center"/>
    </xf>
    <xf numFmtId="168" fontId="18" fillId="0" borderId="64" xfId="2" applyNumberFormat="1" applyFont="1" applyBorder="1" applyAlignment="1">
      <alignment vertical="center"/>
    </xf>
    <xf numFmtId="43" fontId="18" fillId="0" borderId="62" xfId="0" applyNumberFormat="1" applyFont="1" applyBorder="1" applyAlignment="1">
      <alignment horizontal="center" vertical="center"/>
    </xf>
    <xf numFmtId="0" fontId="18" fillId="0" borderId="56" xfId="0" applyFont="1" applyBorder="1" applyAlignment="1">
      <alignment horizontal="left" vertical="center" wrapText="1"/>
    </xf>
    <xf numFmtId="164" fontId="18" fillId="0" borderId="39" xfId="1" applyNumberFormat="1" applyFont="1" applyBorder="1" applyAlignment="1">
      <alignment horizontal="right" vertical="center"/>
    </xf>
    <xf numFmtId="168" fontId="18" fillId="0" borderId="29" xfId="2" applyNumberFormat="1" applyFont="1" applyBorder="1" applyAlignment="1">
      <alignment vertical="center"/>
    </xf>
    <xf numFmtId="0" fontId="18" fillId="0" borderId="29" xfId="0" applyFont="1" applyBorder="1" applyAlignment="1">
      <alignment vertical="center"/>
    </xf>
    <xf numFmtId="0" fontId="18" fillId="0" borderId="55" xfId="0" applyFont="1" applyBorder="1" applyAlignment="1">
      <alignment horizontal="left" vertical="center" wrapText="1"/>
    </xf>
    <xf numFmtId="164" fontId="18" fillId="0" borderId="71" xfId="1" applyNumberFormat="1" applyFont="1" applyBorder="1" applyAlignment="1">
      <alignment vertical="center"/>
    </xf>
    <xf numFmtId="164" fontId="18" fillId="0" borderId="41" xfId="1" applyNumberFormat="1" applyFont="1" applyBorder="1" applyAlignment="1">
      <alignment horizontal="right" vertical="center"/>
    </xf>
    <xf numFmtId="168" fontId="18" fillId="0" borderId="71" xfId="2" applyNumberFormat="1" applyFont="1" applyBorder="1" applyAlignment="1">
      <alignment vertical="center"/>
    </xf>
    <xf numFmtId="168" fontId="18" fillId="0" borderId="41" xfId="2" applyNumberFormat="1" applyFont="1" applyBorder="1" applyAlignment="1">
      <alignment horizontal="center" vertical="center"/>
    </xf>
    <xf numFmtId="0" fontId="18" fillId="0" borderId="71" xfId="0" applyFont="1" applyBorder="1" applyAlignment="1">
      <alignment vertical="center"/>
    </xf>
    <xf numFmtId="164" fontId="18" fillId="0" borderId="11" xfId="1" applyNumberFormat="1" applyFont="1" applyBorder="1" applyAlignment="1">
      <alignment horizontal="center" vertical="center"/>
    </xf>
    <xf numFmtId="164" fontId="18" fillId="0" borderId="6" xfId="1" applyNumberFormat="1" applyFont="1" applyBorder="1" applyAlignment="1">
      <alignment vertical="center"/>
    </xf>
    <xf numFmtId="164" fontId="18" fillId="0" borderId="7" xfId="1" applyNumberFormat="1" applyFont="1" applyBorder="1" applyAlignment="1">
      <alignment horizontal="right" vertical="center"/>
    </xf>
    <xf numFmtId="168" fontId="18" fillId="0" borderId="6" xfId="2" applyNumberFormat="1" applyFont="1" applyBorder="1" applyAlignment="1">
      <alignment vertical="center"/>
    </xf>
    <xf numFmtId="168" fontId="18" fillId="0" borderId="7" xfId="2" applyNumberFormat="1" applyFont="1" applyBorder="1" applyAlignment="1">
      <alignment vertical="center"/>
    </xf>
    <xf numFmtId="0" fontId="18" fillId="0" borderId="6" xfId="0" applyFont="1" applyBorder="1" applyAlignment="1">
      <alignment vertical="center"/>
    </xf>
    <xf numFmtId="164" fontId="18" fillId="0" borderId="7" xfId="1" applyNumberFormat="1" applyFont="1" applyFill="1" applyBorder="1"/>
    <xf numFmtId="168" fontId="18" fillId="0" borderId="22" xfId="2" applyNumberFormat="1" applyFont="1" applyBorder="1" applyAlignment="1">
      <alignment horizontal="center" vertical="center"/>
    </xf>
    <xf numFmtId="168" fontId="18" fillId="0" borderId="21" xfId="2" applyNumberFormat="1" applyFont="1" applyBorder="1" applyAlignment="1">
      <alignment horizontal="center" vertical="center"/>
    </xf>
    <xf numFmtId="166" fontId="18" fillId="0" borderId="22" xfId="1" applyNumberFormat="1" applyFont="1" applyFill="1" applyBorder="1" applyAlignment="1">
      <alignment vertical="center"/>
    </xf>
    <xf numFmtId="164" fontId="18" fillId="0" borderId="21" xfId="1" applyNumberFormat="1" applyFont="1" applyFill="1" applyBorder="1"/>
    <xf numFmtId="164" fontId="19" fillId="3" borderId="10" xfId="1" applyNumberFormat="1" applyFont="1" applyFill="1" applyBorder="1"/>
    <xf numFmtId="164" fontId="19" fillId="3" borderId="11" xfId="1" applyNumberFormat="1" applyFont="1" applyFill="1" applyBorder="1"/>
    <xf numFmtId="168" fontId="19" fillId="3" borderId="10" xfId="2" applyNumberFormat="1" applyFont="1" applyFill="1" applyBorder="1"/>
    <xf numFmtId="168" fontId="19" fillId="3" borderId="11" xfId="2" applyNumberFormat="1" applyFont="1" applyFill="1" applyBorder="1"/>
    <xf numFmtId="166" fontId="19" fillId="3" borderId="10" xfId="1" applyNumberFormat="1" applyFont="1" applyFill="1" applyBorder="1"/>
    <xf numFmtId="164" fontId="19" fillId="3" borderId="11" xfId="1" applyNumberFormat="1" applyFont="1" applyFill="1" applyBorder="1" applyAlignment="1"/>
    <xf numFmtId="0" fontId="18" fillId="2" borderId="6" xfId="0" applyFont="1" applyFill="1" applyBorder="1" applyAlignment="1">
      <alignment vertical="center" wrapText="1"/>
    </xf>
    <xf numFmtId="0" fontId="18" fillId="2" borderId="38" xfId="0" applyFont="1" applyFill="1" applyBorder="1" applyAlignment="1">
      <alignment vertical="center" wrapText="1"/>
    </xf>
    <xf numFmtId="0" fontId="18" fillId="2" borderId="7" xfId="0" applyFont="1" applyFill="1" applyBorder="1" applyAlignment="1">
      <alignment vertical="center" wrapText="1"/>
    </xf>
    <xf numFmtId="0" fontId="19" fillId="3" borderId="25" xfId="0" applyFont="1" applyFill="1" applyBorder="1"/>
    <xf numFmtId="0" fontId="19" fillId="3" borderId="27" xfId="0" applyFont="1" applyFill="1" applyBorder="1"/>
    <xf numFmtId="164" fontId="19" fillId="3" borderId="25" xfId="1" applyNumberFormat="1" applyFont="1" applyFill="1" applyBorder="1"/>
    <xf numFmtId="164" fontId="19" fillId="3" borderId="70" xfId="1" applyNumberFormat="1" applyFont="1" applyFill="1" applyBorder="1"/>
    <xf numFmtId="0" fontId="19" fillId="3" borderId="28" xfId="0" applyFont="1" applyFill="1" applyBorder="1"/>
    <xf numFmtId="164" fontId="19" fillId="3" borderId="28" xfId="1" applyNumberFormat="1" applyFont="1" applyFill="1" applyBorder="1" applyAlignment="1"/>
    <xf numFmtId="0" fontId="18" fillId="5" borderId="5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0" borderId="0" xfId="0" applyFont="1" applyAlignment="1">
      <alignment vertical="center" wrapText="1"/>
    </xf>
    <xf numFmtId="164" fontId="19" fillId="0" borderId="0" xfId="1" applyNumberFormat="1" applyFont="1" applyFill="1" applyBorder="1" applyAlignment="1"/>
    <xf numFmtId="0" fontId="18" fillId="0" borderId="22" xfId="0" applyFont="1" applyBorder="1"/>
    <xf numFmtId="0" fontId="18" fillId="0" borderId="20" xfId="0" applyFont="1" applyBorder="1"/>
    <xf numFmtId="164" fontId="18" fillId="0" borderId="22" xfId="1" applyNumberFormat="1" applyFont="1" applyBorder="1"/>
    <xf numFmtId="164" fontId="18" fillId="0" borderId="21" xfId="1" applyNumberFormat="1" applyFont="1" applyFill="1" applyBorder="1" applyAlignment="1">
      <alignment horizontal="right"/>
    </xf>
    <xf numFmtId="164" fontId="18" fillId="0" borderId="0" xfId="1" applyNumberFormat="1" applyFont="1" applyFill="1" applyBorder="1" applyAlignment="1">
      <alignment horizontal="right"/>
    </xf>
    <xf numFmtId="0" fontId="19" fillId="3" borderId="10" xfId="0" applyFont="1" applyFill="1" applyBorder="1"/>
    <xf numFmtId="0" fontId="19" fillId="3" borderId="13" xfId="0" applyFont="1" applyFill="1" applyBorder="1"/>
    <xf numFmtId="43" fontId="18" fillId="10" borderId="30" xfId="1" applyFont="1" applyFill="1" applyBorder="1" applyAlignment="1">
      <alignment vertical="center"/>
    </xf>
    <xf numFmtId="164" fontId="19" fillId="0" borderId="0" xfId="1" applyNumberFormat="1" applyFont="1" applyFill="1" applyBorder="1" applyAlignment="1">
      <alignment horizontal="right"/>
    </xf>
    <xf numFmtId="0" fontId="18" fillId="2" borderId="8" xfId="0" applyFont="1" applyFill="1" applyBorder="1" applyAlignment="1">
      <alignment vertical="center" wrapText="1"/>
    </xf>
    <xf numFmtId="164" fontId="18" fillId="2" borderId="7" xfId="1" applyNumberFormat="1" applyFont="1" applyFill="1" applyBorder="1" applyAlignment="1">
      <alignment vertical="center" wrapText="1"/>
    </xf>
    <xf numFmtId="0" fontId="23" fillId="0" borderId="0" xfId="0" applyFont="1"/>
    <xf numFmtId="164" fontId="18" fillId="0" borderId="0" xfId="1" applyNumberFormat="1" applyFont="1"/>
    <xf numFmtId="0" fontId="18" fillId="2" borderId="25" xfId="0" applyFont="1" applyFill="1" applyBorder="1" applyAlignment="1">
      <alignment vertical="center" wrapText="1"/>
    </xf>
    <xf numFmtId="165" fontId="18" fillId="0" borderId="0" xfId="2" applyNumberFormat="1" applyFont="1" applyFill="1" applyBorder="1" applyAlignment="1"/>
    <xf numFmtId="0" fontId="18" fillId="0" borderId="36" xfId="0" applyFont="1" applyBorder="1"/>
    <xf numFmtId="168" fontId="18" fillId="10" borderId="58" xfId="2" applyNumberFormat="1" applyFont="1" applyFill="1" applyBorder="1" applyAlignment="1">
      <alignment vertical="center"/>
    </xf>
    <xf numFmtId="168" fontId="18" fillId="10" borderId="44" xfId="2" applyNumberFormat="1" applyFont="1" applyFill="1" applyBorder="1" applyAlignment="1">
      <alignment vertical="center"/>
    </xf>
    <xf numFmtId="168" fontId="18" fillId="0" borderId="30" xfId="2" applyNumberFormat="1" applyFont="1" applyBorder="1" applyAlignment="1">
      <alignment vertical="center"/>
    </xf>
    <xf numFmtId="164" fontId="18" fillId="0" borderId="21" xfId="1" applyNumberFormat="1" applyFont="1" applyBorder="1"/>
    <xf numFmtId="0" fontId="20" fillId="7" borderId="62" xfId="0" applyFont="1" applyFill="1" applyBorder="1" applyAlignment="1">
      <alignment horizontal="center" vertical="center" wrapText="1"/>
    </xf>
    <xf numFmtId="0" fontId="19" fillId="3" borderId="66" xfId="0" applyFont="1" applyFill="1" applyBorder="1"/>
    <xf numFmtId="0" fontId="19" fillId="3" borderId="62" xfId="0" applyFont="1" applyFill="1" applyBorder="1" applyAlignment="1">
      <alignment horizontal="center" vertical="center" wrapText="1"/>
    </xf>
    <xf numFmtId="0" fontId="19" fillId="3" borderId="64" xfId="0" applyFont="1" applyFill="1" applyBorder="1" applyAlignment="1">
      <alignment horizontal="center" vertical="center" wrapText="1"/>
    </xf>
    <xf numFmtId="0" fontId="18" fillId="0" borderId="2" xfId="0" applyFont="1" applyBorder="1" applyAlignment="1">
      <alignment horizontal="left" vertical="center" wrapText="1"/>
    </xf>
    <xf numFmtId="164" fontId="18" fillId="0" borderId="23" xfId="1" applyNumberFormat="1" applyFont="1" applyBorder="1" applyAlignment="1">
      <alignment vertical="center"/>
    </xf>
    <xf numFmtId="164" fontId="18" fillId="0" borderId="68" xfId="1" applyNumberFormat="1" applyFont="1" applyBorder="1" applyAlignment="1">
      <alignment horizontal="center" vertical="center"/>
    </xf>
    <xf numFmtId="165" fontId="18" fillId="0" borderId="23" xfId="2" applyNumberFormat="1" applyFont="1" applyBorder="1" applyAlignment="1">
      <alignment vertical="center"/>
    </xf>
    <xf numFmtId="165" fontId="18" fillId="0" borderId="68" xfId="2" applyNumberFormat="1" applyFont="1" applyBorder="1" applyAlignment="1">
      <alignment horizontal="center" vertical="center"/>
    </xf>
    <xf numFmtId="164" fontId="18" fillId="0" borderId="47" xfId="1" applyNumberFormat="1" applyFont="1" applyBorder="1" applyAlignment="1">
      <alignment vertical="center"/>
    </xf>
    <xf numFmtId="164" fontId="18" fillId="0" borderId="7" xfId="1" applyNumberFormat="1" applyFont="1" applyBorder="1" applyAlignment="1">
      <alignment vertical="center"/>
    </xf>
    <xf numFmtId="165" fontId="18" fillId="0" borderId="6" xfId="2" applyNumberFormat="1" applyFont="1" applyBorder="1" applyAlignment="1">
      <alignment vertical="center"/>
    </xf>
    <xf numFmtId="165" fontId="18" fillId="0" borderId="7" xfId="2" applyNumberFormat="1" applyFont="1" applyBorder="1" applyAlignment="1">
      <alignment vertical="center"/>
    </xf>
    <xf numFmtId="164" fontId="18" fillId="0" borderId="7" xfId="1" applyNumberFormat="1" applyFont="1" applyFill="1" applyBorder="1" applyAlignment="1">
      <alignment horizontal="right"/>
    </xf>
    <xf numFmtId="164" fontId="18" fillId="0" borderId="36" xfId="1" applyNumberFormat="1" applyFont="1" applyBorder="1" applyAlignment="1">
      <alignment vertical="center"/>
    </xf>
    <xf numFmtId="165" fontId="18" fillId="0" borderId="22" xfId="2" applyNumberFormat="1" applyFont="1" applyBorder="1" applyAlignment="1">
      <alignment vertical="center"/>
    </xf>
    <xf numFmtId="165" fontId="18" fillId="0" borderId="21" xfId="2" applyNumberFormat="1" applyFont="1" applyBorder="1" applyAlignment="1">
      <alignment vertical="center"/>
    </xf>
    <xf numFmtId="0" fontId="18" fillId="0" borderId="14" xfId="0" applyFont="1" applyBorder="1" applyAlignment="1">
      <alignment vertical="center" wrapText="1"/>
    </xf>
    <xf numFmtId="164" fontId="18" fillId="0" borderId="12" xfId="1" applyNumberFormat="1" applyFont="1" applyBorder="1" applyAlignment="1">
      <alignment vertical="center"/>
    </xf>
    <xf numFmtId="164" fontId="18" fillId="0" borderId="11" xfId="1" applyNumberFormat="1" applyFont="1" applyBorder="1" applyAlignment="1">
      <alignment vertical="center"/>
    </xf>
    <xf numFmtId="165" fontId="18" fillId="0" borderId="10" xfId="2" applyNumberFormat="1" applyFont="1" applyBorder="1" applyAlignment="1">
      <alignment vertical="center"/>
    </xf>
    <xf numFmtId="165" fontId="18" fillId="0" borderId="11" xfId="2" applyNumberFormat="1" applyFont="1" applyBorder="1" applyAlignment="1">
      <alignment vertical="center"/>
    </xf>
    <xf numFmtId="164" fontId="18" fillId="0" borderId="10" xfId="1" applyNumberFormat="1" applyFont="1" applyBorder="1" applyAlignment="1">
      <alignment vertical="center"/>
    </xf>
    <xf numFmtId="164" fontId="18" fillId="0" borderId="11" xfId="1" applyNumberFormat="1" applyFont="1" applyFill="1" applyBorder="1"/>
    <xf numFmtId="0" fontId="19" fillId="3" borderId="40" xfId="0" applyFont="1" applyFill="1" applyBorder="1"/>
    <xf numFmtId="0" fontId="19" fillId="3" borderId="49" xfId="0" applyFont="1" applyFill="1" applyBorder="1"/>
    <xf numFmtId="164" fontId="19" fillId="3" borderId="40" xfId="1" applyNumberFormat="1" applyFont="1" applyFill="1" applyBorder="1"/>
    <xf numFmtId="164" fontId="19" fillId="3" borderId="44" xfId="1" applyNumberFormat="1" applyFont="1" applyFill="1" applyBorder="1"/>
    <xf numFmtId="165" fontId="19" fillId="3" borderId="40" xfId="2" applyNumberFormat="1" applyFont="1" applyFill="1" applyBorder="1"/>
    <xf numFmtId="165" fontId="19" fillId="3" borderId="44" xfId="2" applyNumberFormat="1" applyFont="1" applyFill="1" applyBorder="1"/>
    <xf numFmtId="164" fontId="19" fillId="3" borderId="63" xfId="1" applyNumberFormat="1" applyFont="1" applyFill="1" applyBorder="1" applyAlignment="1"/>
    <xf numFmtId="0" fontId="18" fillId="2" borderId="37" xfId="0" applyFont="1" applyFill="1" applyBorder="1" applyAlignment="1">
      <alignment vertical="center" wrapText="1"/>
    </xf>
    <xf numFmtId="0" fontId="18" fillId="2" borderId="69" xfId="0" applyFont="1" applyFill="1" applyBorder="1" applyAlignment="1">
      <alignment vertical="center" wrapText="1"/>
    </xf>
    <xf numFmtId="164" fontId="18" fillId="2" borderId="37" xfId="1" applyNumberFormat="1" applyFont="1" applyFill="1" applyBorder="1" applyAlignment="1">
      <alignment vertical="center" wrapText="1"/>
    </xf>
    <xf numFmtId="164" fontId="18" fillId="2" borderId="64" xfId="1" applyNumberFormat="1" applyFont="1" applyFill="1" applyBorder="1" applyAlignment="1">
      <alignment vertical="center" wrapText="1"/>
    </xf>
    <xf numFmtId="165" fontId="18" fillId="2" borderId="37" xfId="2" applyNumberFormat="1" applyFont="1" applyFill="1" applyBorder="1" applyAlignment="1">
      <alignment vertical="center" wrapText="1"/>
    </xf>
    <xf numFmtId="165" fontId="18" fillId="2" borderId="64" xfId="2" applyNumberFormat="1" applyFont="1" applyFill="1" applyBorder="1" applyAlignment="1">
      <alignment vertical="center" wrapText="1"/>
    </xf>
    <xf numFmtId="0" fontId="18" fillId="0" borderId="46" xfId="0" applyFont="1" applyBorder="1" applyAlignment="1">
      <alignment horizontal="left" vertical="center" wrapText="1"/>
    </xf>
    <xf numFmtId="164" fontId="18" fillId="0" borderId="6" xfId="1" applyNumberFormat="1" applyFont="1" applyFill="1" applyBorder="1" applyAlignment="1">
      <alignment vertical="center"/>
    </xf>
    <xf numFmtId="164" fontId="18" fillId="0" borderId="7" xfId="1" applyNumberFormat="1" applyFont="1" applyFill="1" applyBorder="1" applyAlignment="1">
      <alignment vertical="center"/>
    </xf>
    <xf numFmtId="165" fontId="18" fillId="0" borderId="6" xfId="2" applyNumberFormat="1" applyFont="1" applyFill="1" applyBorder="1" applyAlignment="1">
      <alignment vertical="center"/>
    </xf>
    <xf numFmtId="165" fontId="18" fillId="0" borderId="7" xfId="2" applyNumberFormat="1" applyFont="1" applyFill="1" applyBorder="1" applyAlignment="1">
      <alignment vertical="center"/>
    </xf>
    <xf numFmtId="0" fontId="18" fillId="5" borderId="67" xfId="0" applyFont="1" applyFill="1" applyBorder="1" applyAlignment="1">
      <alignment horizontal="left" vertical="center" wrapText="1"/>
    </xf>
    <xf numFmtId="0" fontId="19" fillId="3" borderId="16" xfId="0" applyFont="1" applyFill="1" applyBorder="1"/>
    <xf numFmtId="0" fontId="19" fillId="3" borderId="57" xfId="0" applyFont="1" applyFill="1" applyBorder="1"/>
    <xf numFmtId="164" fontId="19" fillId="3" borderId="16" xfId="1" applyNumberFormat="1" applyFont="1" applyFill="1" applyBorder="1"/>
    <xf numFmtId="164" fontId="19" fillId="3" borderId="19" xfId="1" applyNumberFormat="1" applyFont="1" applyFill="1" applyBorder="1"/>
    <xf numFmtId="165" fontId="19" fillId="3" borderId="16" xfId="2" applyNumberFormat="1" applyFont="1" applyFill="1" applyBorder="1"/>
    <xf numFmtId="165" fontId="19" fillId="3" borderId="19" xfId="2" applyNumberFormat="1" applyFont="1" applyFill="1" applyBorder="1"/>
    <xf numFmtId="164" fontId="19" fillId="3" borderId="19" xfId="1" applyNumberFormat="1" applyFont="1" applyFill="1" applyBorder="1" applyAlignment="1"/>
    <xf numFmtId="0" fontId="18" fillId="0" borderId="23" xfId="0" applyFont="1" applyBorder="1"/>
    <xf numFmtId="0" fontId="18" fillId="0" borderId="42" xfId="0" applyFont="1" applyBorder="1"/>
    <xf numFmtId="164" fontId="18" fillId="0" borderId="23" xfId="1" applyNumberFormat="1" applyFont="1" applyBorder="1"/>
    <xf numFmtId="164" fontId="18" fillId="0" borderId="68" xfId="1" applyNumberFormat="1" applyFont="1" applyBorder="1"/>
    <xf numFmtId="165" fontId="18" fillId="0" borderId="23" xfId="2" applyNumberFormat="1" applyFont="1" applyBorder="1"/>
    <xf numFmtId="165" fontId="18" fillId="0" borderId="68" xfId="2" applyNumberFormat="1" applyFont="1" applyBorder="1"/>
    <xf numFmtId="164" fontId="18" fillId="0" borderId="68" xfId="1" applyNumberFormat="1" applyFont="1" applyFill="1" applyBorder="1" applyAlignment="1">
      <alignment horizontal="right"/>
    </xf>
    <xf numFmtId="164" fontId="19" fillId="3" borderId="44" xfId="1" applyNumberFormat="1" applyFont="1" applyFill="1" applyBorder="1" applyAlignment="1">
      <alignment horizontal="right"/>
    </xf>
    <xf numFmtId="164" fontId="18" fillId="2" borderId="6" xfId="1" applyNumberFormat="1" applyFont="1" applyFill="1" applyBorder="1" applyAlignment="1">
      <alignment vertical="center" wrapText="1"/>
    </xf>
    <xf numFmtId="165" fontId="18" fillId="2" borderId="6" xfId="2" applyNumberFormat="1" applyFont="1" applyFill="1" applyBorder="1" applyAlignment="1">
      <alignment vertical="center" wrapText="1"/>
    </xf>
    <xf numFmtId="165" fontId="18" fillId="2" borderId="7" xfId="2" applyNumberFormat="1" applyFont="1" applyFill="1" applyBorder="1" applyAlignment="1">
      <alignment vertical="center" wrapText="1"/>
    </xf>
    <xf numFmtId="0" fontId="19" fillId="3" borderId="41" xfId="0" applyFont="1" applyFill="1" applyBorder="1"/>
    <xf numFmtId="165" fontId="19" fillId="3" borderId="10" xfId="2" applyNumberFormat="1" applyFont="1" applyFill="1" applyBorder="1"/>
    <xf numFmtId="165" fontId="19" fillId="3" borderId="11" xfId="2" applyNumberFormat="1" applyFont="1" applyFill="1" applyBorder="1"/>
    <xf numFmtId="10" fontId="3" fillId="3" borderId="11" xfId="3" applyNumberFormat="1" applyFont="1" applyFill="1" applyBorder="1" applyAlignment="1">
      <alignment horizontal="right"/>
    </xf>
    <xf numFmtId="0" fontId="18" fillId="0" borderId="0" xfId="0" applyFont="1" applyFill="1"/>
    <xf numFmtId="0" fontId="18" fillId="0" borderId="0" xfId="0" applyFont="1" applyFill="1" applyAlignment="1">
      <alignment vertical="center" wrapText="1"/>
    </xf>
    <xf numFmtId="0" fontId="3" fillId="0" borderId="0" xfId="0" applyFont="1" applyFill="1"/>
    <xf numFmtId="0" fontId="19" fillId="0" borderId="0" xfId="0" applyFont="1" applyFill="1"/>
    <xf numFmtId="0" fontId="23" fillId="0" borderId="0" xfId="0" applyFont="1" applyFill="1"/>
    <xf numFmtId="164" fontId="18" fillId="0" borderId="0" xfId="1" applyNumberFormat="1" applyFont="1" applyFill="1"/>
    <xf numFmtId="166" fontId="18" fillId="0" borderId="0" xfId="1" applyNumberFormat="1" applyFont="1" applyFill="1" applyBorder="1"/>
    <xf numFmtId="0" fontId="0" fillId="0" borderId="0" xfId="0" applyFill="1"/>
    <xf numFmtId="0" fontId="5" fillId="0" borderId="0" xfId="0" applyFont="1" applyFill="1"/>
    <xf numFmtId="0" fontId="2" fillId="0" borderId="0" xfId="0" applyFont="1" applyFill="1"/>
    <xf numFmtId="0" fontId="4" fillId="0" borderId="0" xfId="0" applyFont="1" applyFill="1"/>
    <xf numFmtId="10" fontId="0" fillId="0" borderId="0" xfId="3" applyNumberFormat="1" applyFont="1" applyFill="1"/>
    <xf numFmtId="164" fontId="0" fillId="0" borderId="0" xfId="1" applyNumberFormat="1" applyFont="1" applyFill="1"/>
    <xf numFmtId="43" fontId="0" fillId="0" borderId="0" xfId="1" applyFont="1" applyFill="1"/>
    <xf numFmtId="10" fontId="5" fillId="0" borderId="0" xfId="3" applyNumberFormat="1" applyFont="1" applyFill="1"/>
    <xf numFmtId="164" fontId="5" fillId="0" borderId="0" xfId="1" applyNumberFormat="1" applyFont="1" applyFill="1"/>
    <xf numFmtId="43" fontId="2" fillId="0" borderId="0" xfId="1" applyFont="1" applyFill="1"/>
    <xf numFmtId="0" fontId="6" fillId="0" borderId="0" xfId="0" applyFont="1" applyFill="1" applyAlignment="1">
      <alignment vertical="center"/>
    </xf>
    <xf numFmtId="0" fontId="0" fillId="0" borderId="0" xfId="0" applyFill="1" applyAlignment="1">
      <alignment vertical="center" wrapText="1"/>
    </xf>
    <xf numFmtId="0" fontId="0" fillId="0" borderId="37" xfId="0" applyBorder="1" applyAlignment="1">
      <alignment horizontal="left" vertical="center"/>
    </xf>
    <xf numFmtId="0" fontId="0" fillId="0" borderId="16" xfId="0" applyBorder="1" applyAlignment="1">
      <alignment horizontal="left" vertical="center"/>
    </xf>
    <xf numFmtId="0" fontId="0" fillId="0" borderId="40" xfId="0" applyBorder="1" applyAlignment="1">
      <alignment horizontal="left" vertical="center"/>
    </xf>
    <xf numFmtId="0" fontId="6" fillId="2" borderId="0" xfId="0" applyFont="1" applyFill="1" applyAlignment="1">
      <alignment horizontal="center" vertical="center" wrapText="1"/>
    </xf>
    <xf numFmtId="0" fontId="6" fillId="2" borderId="4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3" applyFont="1" applyFill="1" applyBorder="1" applyAlignment="1">
      <alignment horizontal="center" vertical="center"/>
    </xf>
    <xf numFmtId="9" fontId="6" fillId="2" borderId="3" xfId="3" applyFont="1" applyFill="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49" fontId="3" fillId="3" borderId="2" xfId="0" applyNumberFormat="1" applyFont="1" applyFill="1" applyBorder="1" applyAlignment="1">
      <alignment horizontal="left"/>
    </xf>
    <xf numFmtId="49" fontId="3" fillId="3" borderId="3" xfId="0" applyNumberFormat="1" applyFont="1" applyFill="1" applyBorder="1" applyAlignment="1">
      <alignment horizontal="left"/>
    </xf>
    <xf numFmtId="0" fontId="0" fillId="5" borderId="6" xfId="0" applyFill="1" applyBorder="1" applyAlignment="1">
      <alignment horizontal="center" vertical="center"/>
    </xf>
    <xf numFmtId="0" fontId="0" fillId="5" borderId="22" xfId="0" applyFill="1" applyBorder="1" applyAlignment="1">
      <alignment horizontal="center" vertical="center"/>
    </xf>
    <xf numFmtId="0" fontId="0" fillId="5" borderId="10" xfId="0"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0" fillId="0" borderId="50" xfId="0" applyBorder="1" applyAlignment="1">
      <alignment horizontal="left" vertical="center" wrapText="1"/>
    </xf>
    <xf numFmtId="0" fontId="0" fillId="0" borderId="29" xfId="0" applyBorder="1" applyAlignment="1">
      <alignment horizontal="left" vertical="center" wrapText="1"/>
    </xf>
    <xf numFmtId="0" fontId="0" fillId="0" borderId="5" xfId="0" applyBorder="1" applyAlignment="1">
      <alignment horizontal="left" vertical="center" wrapText="1"/>
    </xf>
    <xf numFmtId="0" fontId="0" fillId="0" borderId="55" xfId="0" applyBorder="1" applyAlignment="1">
      <alignment horizontal="left" vertical="center" wrapText="1"/>
    </xf>
    <xf numFmtId="0" fontId="0" fillId="0" borderId="14"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25" fillId="0" borderId="46" xfId="0" applyFont="1" applyFill="1" applyBorder="1" applyAlignment="1">
      <alignment horizontal="left"/>
    </xf>
    <xf numFmtId="0" fontId="18" fillId="5" borderId="51" xfId="0" applyFont="1" applyFill="1" applyBorder="1" applyAlignment="1">
      <alignment horizontal="left" vertical="center"/>
    </xf>
    <xf numFmtId="0" fontId="18" fillId="5" borderId="53" xfId="0" applyFont="1" applyFill="1" applyBorder="1" applyAlignment="1">
      <alignment horizontal="left" vertical="center"/>
    </xf>
    <xf numFmtId="164" fontId="21" fillId="2" borderId="58" xfId="1" applyNumberFormat="1" applyFont="1" applyFill="1" applyBorder="1" applyAlignment="1">
      <alignment horizontal="center" vertical="center" wrapText="1"/>
    </xf>
    <xf numFmtId="164" fontId="21" fillId="2" borderId="63" xfId="1" applyNumberFormat="1" applyFont="1" applyFill="1" applyBorder="1" applyAlignment="1">
      <alignment horizontal="center" vertical="center" wrapText="1"/>
    </xf>
    <xf numFmtId="164" fontId="21" fillId="7" borderId="58" xfId="1" applyNumberFormat="1" applyFont="1" applyFill="1" applyBorder="1" applyAlignment="1">
      <alignment horizontal="center" vertical="center" wrapText="1"/>
    </xf>
    <xf numFmtId="164" fontId="21" fillId="7" borderId="63" xfId="1" applyNumberFormat="1"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0" fontId="20" fillId="2" borderId="62"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7" borderId="62"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0" fillId="2" borderId="62" xfId="0" applyFont="1" applyFill="1" applyBorder="1" applyAlignment="1">
      <alignment horizontal="center" vertical="center"/>
    </xf>
    <xf numFmtId="0" fontId="20" fillId="2" borderId="1" xfId="0" applyFont="1" applyFill="1" applyBorder="1" applyAlignment="1">
      <alignment horizontal="center" vertical="center"/>
    </xf>
    <xf numFmtId="0" fontId="18" fillId="0" borderId="62" xfId="0" applyFont="1" applyBorder="1" applyAlignment="1">
      <alignment horizontal="left" vertical="center" wrapText="1"/>
    </xf>
    <xf numFmtId="0" fontId="18" fillId="0" borderId="60" xfId="0" applyFont="1" applyBorder="1" applyAlignment="1">
      <alignment horizontal="left" vertical="center" wrapText="1"/>
    </xf>
    <xf numFmtId="0" fontId="18" fillId="0" borderId="51" xfId="0" applyFont="1" applyBorder="1" applyAlignment="1">
      <alignment horizontal="left" vertical="center" wrapText="1"/>
    </xf>
    <xf numFmtId="0" fontId="18" fillId="0" borderId="52" xfId="0" applyFont="1" applyBorder="1" applyAlignment="1">
      <alignment horizontal="left" vertical="center" wrapText="1"/>
    </xf>
    <xf numFmtId="0" fontId="18" fillId="0" borderId="53" xfId="0" applyFont="1" applyBorder="1" applyAlignment="1">
      <alignment horizontal="left" vertical="center" wrapText="1"/>
    </xf>
    <xf numFmtId="0" fontId="0" fillId="0" borderId="62" xfId="0" applyBorder="1" applyAlignment="1">
      <alignment horizontal="left" vertical="center" wrapText="1"/>
    </xf>
    <xf numFmtId="0" fontId="0" fillId="0" borderId="60" xfId="0" applyBorder="1" applyAlignment="1">
      <alignment horizontal="left" vertical="center" wrapText="1"/>
    </xf>
    <xf numFmtId="0" fontId="0" fillId="5" borderId="51" xfId="0" applyFill="1" applyBorder="1" applyAlignment="1">
      <alignment horizontal="left" vertical="center"/>
    </xf>
    <xf numFmtId="0" fontId="0" fillId="5" borderId="53" xfId="0" applyFill="1" applyBorder="1" applyAlignment="1">
      <alignment horizontal="left" vertical="center"/>
    </xf>
    <xf numFmtId="0" fontId="14" fillId="0" borderId="46" xfId="0" applyFont="1" applyBorder="1" applyAlignment="1">
      <alignment horizontal="left"/>
    </xf>
    <xf numFmtId="0" fontId="6" fillId="2" borderId="6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62"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2" xfId="0" applyFont="1" applyFill="1" applyBorder="1" applyAlignment="1">
      <alignment horizontal="center" vertical="center"/>
    </xf>
    <xf numFmtId="0" fontId="6" fillId="2" borderId="1" xfId="0" applyFont="1" applyFill="1" applyBorder="1" applyAlignment="1">
      <alignment horizontal="center" vertical="center"/>
    </xf>
    <xf numFmtId="164" fontId="8" fillId="2" borderId="58" xfId="1" applyNumberFormat="1" applyFont="1" applyFill="1" applyBorder="1" applyAlignment="1">
      <alignment horizontal="center" vertical="center" wrapText="1"/>
    </xf>
    <xf numFmtId="164" fontId="8" fillId="2" borderId="63" xfId="1" applyNumberFormat="1" applyFont="1" applyFill="1" applyBorder="1" applyAlignment="1">
      <alignment horizontal="center" vertical="center" wrapText="1"/>
    </xf>
    <xf numFmtId="164" fontId="8" fillId="7" borderId="58" xfId="1" applyNumberFormat="1" applyFont="1" applyFill="1" applyBorder="1" applyAlignment="1">
      <alignment horizontal="center" vertical="center" wrapText="1"/>
    </xf>
    <xf numFmtId="164" fontId="8" fillId="7" borderId="63"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8" fillId="0" borderId="61" xfId="0" applyFont="1" applyBorder="1" applyAlignment="1">
      <alignment horizontal="left" vertical="center" wrapText="1"/>
    </xf>
    <xf numFmtId="0" fontId="18" fillId="0" borderId="29" xfId="0" applyFont="1" applyBorder="1" applyAlignment="1">
      <alignment horizontal="left" vertical="center" wrapText="1"/>
    </xf>
    <xf numFmtId="0" fontId="18" fillId="0" borderId="71" xfId="0" applyFont="1" applyBorder="1" applyAlignment="1">
      <alignment horizontal="left" vertical="center" wrapText="1"/>
    </xf>
    <xf numFmtId="0" fontId="0" fillId="5" borderId="52" xfId="0" applyFill="1" applyBorder="1" applyAlignment="1">
      <alignment horizontal="left" vertical="center"/>
    </xf>
  </cellXfs>
  <cellStyles count="5">
    <cellStyle name="Comma" xfId="1" builtinId="3"/>
    <cellStyle name="Currency" xfId="2" builtinId="4"/>
    <cellStyle name="Normal" xfId="0" builtinId="0"/>
    <cellStyle name="Normal 10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3</xdr:col>
      <xdr:colOff>0</xdr:colOff>
      <xdr:row>30</xdr:row>
      <xdr:rowOff>0</xdr:rowOff>
    </xdr:from>
    <xdr:to>
      <xdr:col>12</xdr:col>
      <xdr:colOff>0</xdr:colOff>
      <xdr:row>59</xdr:row>
      <xdr:rowOff>78442</xdr:rowOff>
    </xdr:to>
    <xdr:sp macro="" textlink="">
      <xdr:nvSpPr>
        <xdr:cNvPr id="2" name="TextBox 1">
          <a:extLst>
            <a:ext uri="{FF2B5EF4-FFF2-40B4-BE49-F238E27FC236}">
              <a16:creationId xmlns:a16="http://schemas.microsoft.com/office/drawing/2014/main" id="{30FB074C-367C-477C-A5D1-AA50BC02FCCA}"/>
            </a:ext>
          </a:extLst>
        </xdr:cNvPr>
        <xdr:cNvSpPr txBox="1"/>
      </xdr:nvSpPr>
      <xdr:spPr>
        <a:xfrm>
          <a:off x="6429375" y="6962775"/>
          <a:ext cx="9077325" cy="560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Oliver, Rachel F" id="{73120052-2ADA-459E-9801-3496E5A8F5B1}" userId="roliver@firstenergycorp.com" providerId="PeoplePicker"/>
  <person displayName="Demiray, Eren G." id="{B61EB8AE-6999-401B-94B0-330D3B520463}" userId="S::17911@fenetwork.com::f96bd042-15bf-464e-98a7-bbc228706c4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1-11-23T02:05:45.64" personId="{B61EB8AE-6999-401B-94B0-330D3B520463}" id="{7FBD80B2-F279-4988-B381-833B7D0466C7}">
    <text>@Oliver, Rachel F Need to clear out "*" Probably best to not replicate the core designation "*" since no FN on this page</text>
    <mentions>
      <mention mentionpersonId="{73120052-2ADA-459E-9801-3496E5A8F5B1}" mentionId="{45691BDE-17F0-417E-924A-5BD3E33170D1}" startIndex="0" length="17"/>
    </mentions>
  </threadedComment>
  <threadedComment ref="J29" dT="2021-11-23T02:08:24.43" personId="{B61EB8AE-6999-401B-94B0-330D3B520463}" id="{27D9CC9D-1775-49B2-8B8E-86A00888ACCE}">
    <text>@Oliver, Rachel F See Note</text>
    <mentions>
      <mention mentionpersonId="{73120052-2ADA-459E-9801-3496E5A8F5B1}" mentionId="{50D328F2-8371-4304-8CC1-407D80A85F17}" startIndex="0" length="17"/>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Y30"/>
  <sheetViews>
    <sheetView zoomScaleNormal="100" zoomScaleSheetLayoutView="100" workbookViewId="0">
      <selection activeCell="J1" sqref="J1:K1048576"/>
    </sheetView>
  </sheetViews>
  <sheetFormatPr defaultColWidth="9.33203125" defaultRowHeight="14.4" x14ac:dyDescent="0.3"/>
  <cols>
    <col min="1" max="1" width="13.33203125" customWidth="1"/>
    <col min="2" max="2" width="46.5546875" customWidth="1"/>
    <col min="3" max="3" width="36.5546875" bestFit="1" customWidth="1"/>
    <col min="4" max="4" width="14.5546875" style="2" customWidth="1"/>
    <col min="5" max="5" width="14.5546875" style="3" customWidth="1"/>
    <col min="6" max="6" width="16.33203125" customWidth="1"/>
    <col min="7" max="7" width="13.5546875" style="4" customWidth="1"/>
    <col min="8" max="8" width="13.6640625" style="4" customWidth="1"/>
    <col min="9" max="9" width="16.33203125" style="5" customWidth="1"/>
    <col min="10" max="11" width="15.6640625" customWidth="1"/>
    <col min="12" max="12" width="15.6640625" style="2" customWidth="1"/>
    <col min="13" max="13" width="18.33203125" style="3" customWidth="1"/>
    <col min="14" max="14" width="13.33203125" style="3" customWidth="1"/>
    <col min="15" max="15" width="13.5546875" customWidth="1"/>
    <col min="19" max="19" width="9.33203125" customWidth="1"/>
  </cols>
  <sheetData>
    <row r="1" spans="1:14" ht="23.4" x14ac:dyDescent="0.45">
      <c r="A1" s="1" t="s">
        <v>0</v>
      </c>
    </row>
    <row r="2" spans="1:14" x14ac:dyDescent="0.3">
      <c r="E2" s="108" t="s">
        <v>1</v>
      </c>
    </row>
    <row r="3" spans="1:14" ht="18" x14ac:dyDescent="0.35">
      <c r="A3" s="6">
        <v>1</v>
      </c>
      <c r="B3" s="6"/>
      <c r="C3" s="6"/>
      <c r="I3" s="4"/>
    </row>
    <row r="4" spans="1:14" ht="15" thickBot="1" x14ac:dyDescent="0.35"/>
    <row r="5" spans="1:14" ht="43.2" customHeight="1" thickBot="1" x14ac:dyDescent="0.35">
      <c r="A5" t="s">
        <v>2</v>
      </c>
      <c r="B5" s="782" t="s">
        <v>3</v>
      </c>
      <c r="C5" s="783"/>
      <c r="D5" s="784" t="s">
        <v>4</v>
      </c>
      <c r="E5" s="785"/>
      <c r="F5" s="786"/>
      <c r="G5" s="787" t="s">
        <v>5</v>
      </c>
      <c r="H5" s="788"/>
      <c r="I5" s="784" t="s">
        <v>6</v>
      </c>
      <c r="J5" s="785"/>
      <c r="K5" s="786"/>
      <c r="L5" s="160" t="s">
        <v>7</v>
      </c>
      <c r="M5" s="7" t="s">
        <v>8</v>
      </c>
      <c r="N5" s="8" t="s">
        <v>9</v>
      </c>
    </row>
    <row r="6" spans="1:14" ht="21" customHeight="1" x14ac:dyDescent="0.3">
      <c r="B6" s="782"/>
      <c r="C6" s="783"/>
      <c r="D6" s="112" t="s">
        <v>10</v>
      </c>
      <c r="E6" s="113" t="s">
        <v>11</v>
      </c>
      <c r="F6" s="114" t="s">
        <v>12</v>
      </c>
      <c r="G6" s="112" t="s">
        <v>13</v>
      </c>
      <c r="H6" s="114" t="s">
        <v>14</v>
      </c>
      <c r="I6" s="112" t="s">
        <v>15</v>
      </c>
      <c r="J6" s="113" t="s">
        <v>16</v>
      </c>
      <c r="K6" s="114"/>
      <c r="L6" s="9" t="s">
        <v>17</v>
      </c>
      <c r="M6" s="11" t="s">
        <v>18</v>
      </c>
      <c r="N6" s="10" t="s">
        <v>19</v>
      </c>
    </row>
    <row r="7" spans="1:14" ht="52.5" customHeight="1" thickBot="1" x14ac:dyDescent="0.35">
      <c r="B7" s="782"/>
      <c r="C7" s="783"/>
      <c r="D7" s="109" t="s">
        <v>20</v>
      </c>
      <c r="E7" s="12" t="s">
        <v>21</v>
      </c>
      <c r="F7" s="13" t="s">
        <v>22</v>
      </c>
      <c r="G7" s="14" t="s">
        <v>23</v>
      </c>
      <c r="H7" s="110" t="s">
        <v>24</v>
      </c>
      <c r="I7" s="14" t="s">
        <v>25</v>
      </c>
      <c r="J7" s="15" t="s">
        <v>26</v>
      </c>
      <c r="K7" s="111" t="s">
        <v>27</v>
      </c>
      <c r="L7" s="16" t="s">
        <v>28</v>
      </c>
      <c r="M7" s="17" t="s">
        <v>29</v>
      </c>
      <c r="N7" s="18" t="s">
        <v>30</v>
      </c>
    </row>
    <row r="8" spans="1:14" ht="15" thickBot="1" x14ac:dyDescent="0.35">
      <c r="B8" s="19" t="s">
        <v>31</v>
      </c>
      <c r="C8" s="117" t="s">
        <v>32</v>
      </c>
      <c r="D8" s="20"/>
      <c r="E8" s="20"/>
      <c r="F8" s="21"/>
      <c r="G8" s="22"/>
      <c r="H8" s="22"/>
      <c r="I8" s="23"/>
      <c r="J8" s="24"/>
      <c r="K8" s="24"/>
      <c r="L8" s="21"/>
      <c r="M8" s="25"/>
      <c r="N8" s="26"/>
    </row>
    <row r="9" spans="1:14" ht="15" thickBot="1" x14ac:dyDescent="0.35">
      <c r="B9" s="159" t="s">
        <v>33</v>
      </c>
      <c r="C9" s="118" t="s">
        <v>33</v>
      </c>
      <c r="D9" s="27"/>
      <c r="E9" s="28"/>
      <c r="F9" s="29"/>
      <c r="G9" s="30"/>
      <c r="H9" s="30"/>
      <c r="I9" s="115"/>
      <c r="J9" s="32" t="str">
        <f>IF(ISERROR(I9/(D9*1000)),"N/A",IF((I9/(D9*1000))&lt;0.01,"&lt;$0.01",(I9/(D9*1000))))</f>
        <v>N/A</v>
      </c>
      <c r="K9" s="32" t="str">
        <f t="shared" ref="K9:K14" si="0">IF(ISERROR(I9/(F9*1000)),"N/A",IF((I9/(F9*1000))&lt;0.01,"&lt;$0.01",(I9/(F9*1000))))</f>
        <v>N/A</v>
      </c>
      <c r="L9" s="29"/>
      <c r="M9" s="33" t="str">
        <f t="shared" ref="M9:M14" si="1">IF(ISERROR(F9/D9),"N/A",F9/D9)</f>
        <v>N/A</v>
      </c>
      <c r="N9" s="34"/>
    </row>
    <row r="10" spans="1:14" x14ac:dyDescent="0.3">
      <c r="B10" s="789" t="s">
        <v>34</v>
      </c>
      <c r="C10" s="118" t="s">
        <v>35</v>
      </c>
      <c r="D10" s="132"/>
      <c r="E10" s="131"/>
      <c r="F10" s="130"/>
      <c r="G10" s="133"/>
      <c r="H10" s="133"/>
      <c r="I10" s="134"/>
      <c r="J10" s="135"/>
      <c r="K10" s="135"/>
      <c r="L10" s="130"/>
      <c r="M10" s="136"/>
      <c r="N10" s="137"/>
    </row>
    <row r="11" spans="1:14" x14ac:dyDescent="0.3">
      <c r="B11" s="790"/>
      <c r="C11" s="119" t="s">
        <v>36</v>
      </c>
      <c r="D11" s="132"/>
      <c r="E11" s="131"/>
      <c r="F11" s="130"/>
      <c r="G11" s="133"/>
      <c r="H11" s="133"/>
      <c r="I11" s="134"/>
      <c r="J11" s="135"/>
      <c r="K11" s="135"/>
      <c r="L11" s="130"/>
      <c r="M11" s="136"/>
      <c r="N11" s="137"/>
    </row>
    <row r="12" spans="1:14" ht="15" thickBot="1" x14ac:dyDescent="0.35">
      <c r="B12" s="791"/>
      <c r="C12" s="120" t="s">
        <v>37</v>
      </c>
      <c r="D12" s="35"/>
      <c r="E12" s="35"/>
      <c r="F12" s="35"/>
      <c r="G12" s="36"/>
      <c r="H12" s="36"/>
      <c r="I12" s="116"/>
      <c r="J12" s="38" t="str">
        <f t="shared" ref="J12:J14" si="2">IF(ISERROR(I12/(D12*1000)),"N/A",IF((I12/(D12*1000))&lt;0.01,"&lt;$0.01",(I12/(D12*1000))))</f>
        <v>N/A</v>
      </c>
      <c r="K12" s="40" t="str">
        <f t="shared" si="0"/>
        <v>N/A</v>
      </c>
      <c r="L12" s="35"/>
      <c r="M12" s="41" t="str">
        <f t="shared" si="1"/>
        <v>N/A</v>
      </c>
      <c r="N12" s="39"/>
    </row>
    <row r="13" spans="1:14" ht="20.100000000000001" customHeight="1" thickBot="1" x14ac:dyDescent="0.35">
      <c r="B13" s="121" t="s">
        <v>38</v>
      </c>
      <c r="C13" s="122" t="s">
        <v>39</v>
      </c>
      <c r="D13" s="43"/>
      <c r="E13" s="43"/>
      <c r="F13" s="43"/>
      <c r="G13" s="44"/>
      <c r="H13" s="44"/>
      <c r="I13" s="45"/>
      <c r="J13" s="46" t="str">
        <f t="shared" si="2"/>
        <v>N/A</v>
      </c>
      <c r="K13" s="46" t="str">
        <f t="shared" si="0"/>
        <v>N/A</v>
      </c>
      <c r="L13" s="43"/>
      <c r="M13" s="47" t="str">
        <f t="shared" si="1"/>
        <v>N/A</v>
      </c>
      <c r="N13" s="48"/>
    </row>
    <row r="14" spans="1:14" x14ac:dyDescent="0.3">
      <c r="B14" s="54" t="s">
        <v>40</v>
      </c>
      <c r="C14" s="123"/>
      <c r="D14" s="55"/>
      <c r="E14" s="56"/>
      <c r="F14" s="55"/>
      <c r="G14" s="57"/>
      <c r="H14" s="57"/>
      <c r="I14" s="58"/>
      <c r="J14" s="59" t="str">
        <f t="shared" si="2"/>
        <v>N/A</v>
      </c>
      <c r="K14" s="59" t="str">
        <f t="shared" si="0"/>
        <v>N/A</v>
      </c>
      <c r="L14" s="60"/>
      <c r="M14" s="61" t="str">
        <f t="shared" si="1"/>
        <v>N/A</v>
      </c>
      <c r="N14" s="62"/>
    </row>
    <row r="15" spans="1:14" x14ac:dyDescent="0.3">
      <c r="B15" s="63"/>
      <c r="C15" s="64"/>
      <c r="D15" s="64"/>
      <c r="E15" s="64"/>
      <c r="F15" s="64"/>
      <c r="G15" s="64"/>
      <c r="H15" s="64"/>
      <c r="I15" s="64"/>
      <c r="J15" s="64"/>
      <c r="K15" s="64"/>
      <c r="L15" s="64"/>
      <c r="M15" s="64"/>
      <c r="N15" s="65"/>
    </row>
    <row r="16" spans="1:14" ht="15" thickBot="1" x14ac:dyDescent="0.35">
      <c r="B16" s="66" t="s">
        <v>41</v>
      </c>
      <c r="C16" s="124"/>
      <c r="D16" s="67"/>
      <c r="E16" s="67"/>
      <c r="F16" s="67"/>
      <c r="G16" s="68"/>
      <c r="H16" s="68"/>
      <c r="I16" s="69"/>
      <c r="J16" s="70"/>
      <c r="K16" s="70"/>
      <c r="L16" s="67"/>
      <c r="M16" s="71"/>
      <c r="N16" s="72"/>
    </row>
    <row r="17" spans="2:25" ht="15" thickBot="1" x14ac:dyDescent="0.35">
      <c r="B17" s="125" t="s">
        <v>42</v>
      </c>
      <c r="C17" s="122" t="s">
        <v>43</v>
      </c>
      <c r="D17" s="27"/>
      <c r="E17" s="28"/>
      <c r="F17" s="49"/>
      <c r="G17" s="49"/>
      <c r="H17" s="49"/>
      <c r="I17" s="31"/>
      <c r="J17" s="73"/>
      <c r="K17" s="50"/>
      <c r="L17" s="29"/>
      <c r="M17" s="51"/>
      <c r="N17" s="52"/>
    </row>
    <row r="18" spans="2:25" ht="19.2" customHeight="1" thickBot="1" x14ac:dyDescent="0.35">
      <c r="B18" s="779" t="s">
        <v>44</v>
      </c>
      <c r="C18" s="118" t="s">
        <v>45</v>
      </c>
      <c r="D18" s="27"/>
      <c r="E18" s="28"/>
      <c r="F18" s="49"/>
      <c r="G18" s="49"/>
      <c r="H18" s="49"/>
      <c r="I18" s="31"/>
      <c r="J18" s="73"/>
      <c r="K18" s="50"/>
      <c r="L18" s="29"/>
      <c r="M18" s="51"/>
      <c r="N18" s="52"/>
    </row>
    <row r="19" spans="2:25" x14ac:dyDescent="0.3">
      <c r="B19" s="780"/>
      <c r="C19" s="119" t="s">
        <v>46</v>
      </c>
      <c r="D19" s="27"/>
      <c r="E19" s="28"/>
      <c r="F19" s="49"/>
      <c r="G19" s="49"/>
      <c r="H19" s="49"/>
      <c r="I19" s="31"/>
      <c r="J19" s="73" t="str">
        <f>IF(ISERROR(I19/(D19*1000)),"N/A",IF((I19/(D19*1000))&lt;0.01,"&lt;$0.01",(I19/(D19*1000))))</f>
        <v>N/A</v>
      </c>
      <c r="K19" s="50" t="str">
        <f>IF(ISERROR(I19/(F19*1000)),"N/A",IF((I19/(F19*1000))&lt;0.01,"&lt;$0.01",(I19/(F19*1000))))</f>
        <v>N/A</v>
      </c>
      <c r="L19" s="29"/>
      <c r="M19" s="51" t="str">
        <f>IF(ISERROR(F19/D19),"N/A",F19/D19)</f>
        <v>N/A</v>
      </c>
      <c r="N19" s="52"/>
    </row>
    <row r="20" spans="2:25" ht="15" thickBot="1" x14ac:dyDescent="0.35">
      <c r="B20" s="781"/>
      <c r="C20" s="120" t="s">
        <v>47</v>
      </c>
      <c r="D20" s="53"/>
      <c r="E20" s="53"/>
      <c r="F20" s="43"/>
      <c r="G20" s="44"/>
      <c r="H20" s="44"/>
      <c r="I20" s="45"/>
      <c r="J20" s="74" t="str">
        <f>IF(ISERROR(I20/(D20*1000)),"N/A",IF((I20/(D20*1000))&lt;0.01,"&lt;$0.01",(I20/(D20*1000))))</f>
        <v>N/A</v>
      </c>
      <c r="K20" s="46" t="str">
        <f>IF(ISERROR(I20/(F20*1000)),"N/A",IF((I20/(F20*1000))&lt;0.01,"&lt;$0.01",(I20/(F20*1000))))</f>
        <v>N/A</v>
      </c>
      <c r="L20" s="43"/>
      <c r="M20" s="47" t="str">
        <f>IF(ISERROR(F20/D20),"N/A",F20/D20)</f>
        <v>N/A</v>
      </c>
      <c r="N20" s="48"/>
    </row>
    <row r="21" spans="2:25" s="104" customFormat="1" x14ac:dyDescent="0.3">
      <c r="B21" s="54" t="s">
        <v>48</v>
      </c>
      <c r="C21" s="123"/>
      <c r="D21" s="55"/>
      <c r="E21" s="56"/>
      <c r="F21" s="55"/>
      <c r="G21" s="57"/>
      <c r="H21" s="57"/>
      <c r="I21" s="75"/>
      <c r="J21" s="76" t="str">
        <f>IF(ISERROR(I21/(D21*1000)),"N/A",IF((I21/(D21*1000))&lt;0.01,"&lt;$0.01",(I21/(D21*1000))))</f>
        <v>N/A</v>
      </c>
      <c r="K21" s="59" t="str">
        <f>IF(ISERROR(I21/(F21*1000)),"N/A",IF((I21/(F21*1000))&lt;0.01,"&lt;$0.01",(I21/(F21*1000))))</f>
        <v>N/A</v>
      </c>
      <c r="L21" s="55"/>
      <c r="M21" s="61" t="str">
        <f>IF(ISERROR(F21/D21),"N/A",F21/D21)</f>
        <v>N/A</v>
      </c>
      <c r="N21" s="77"/>
      <c r="O21"/>
      <c r="P21"/>
      <c r="Q21"/>
      <c r="R21"/>
      <c r="S21"/>
      <c r="T21"/>
      <c r="U21"/>
      <c r="V21"/>
      <c r="W21"/>
      <c r="X21"/>
      <c r="Y21"/>
    </row>
    <row r="22" spans="2:25" x14ac:dyDescent="0.3">
      <c r="B22" s="63"/>
      <c r="C22" s="64"/>
      <c r="D22" s="64"/>
      <c r="E22" s="64"/>
      <c r="F22" s="64"/>
      <c r="G22" s="64"/>
      <c r="H22" s="64"/>
      <c r="I22" s="64"/>
      <c r="J22" s="64"/>
      <c r="K22" s="64"/>
      <c r="L22" s="64"/>
      <c r="M22" s="64"/>
      <c r="N22" s="65"/>
    </row>
    <row r="23" spans="2:25" x14ac:dyDescent="0.3">
      <c r="B23" s="78" t="s">
        <v>49</v>
      </c>
      <c r="C23" s="126"/>
      <c r="D23" s="79"/>
      <c r="E23" s="79"/>
      <c r="F23" s="79"/>
      <c r="G23" s="79"/>
      <c r="H23" s="79"/>
      <c r="I23" s="79"/>
      <c r="J23" s="79"/>
      <c r="K23" s="79"/>
      <c r="L23" s="79"/>
      <c r="M23" s="79"/>
      <c r="N23" s="80"/>
    </row>
    <row r="24" spans="2:25" x14ac:dyDescent="0.3">
      <c r="B24" s="81" t="s">
        <v>50</v>
      </c>
      <c r="C24" s="127"/>
      <c r="D24" s="82"/>
      <c r="E24" s="82"/>
      <c r="F24" s="83"/>
      <c r="G24" s="84"/>
      <c r="H24" s="84"/>
      <c r="I24" s="85"/>
      <c r="J24" s="86"/>
      <c r="K24" s="86"/>
      <c r="L24" s="83"/>
      <c r="M24" s="87"/>
      <c r="N24" s="88"/>
    </row>
    <row r="25" spans="2:25" x14ac:dyDescent="0.3">
      <c r="B25" s="89" t="s">
        <v>51</v>
      </c>
      <c r="C25" s="128"/>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x14ac:dyDescent="0.3">
      <c r="B26" s="81" t="s">
        <v>52</v>
      </c>
      <c r="C26" s="127"/>
      <c r="D26" s="83"/>
      <c r="E26" s="90"/>
      <c r="F26" s="91"/>
      <c r="G26" s="91"/>
      <c r="H26" s="91"/>
      <c r="I26" s="85"/>
      <c r="J26" s="92" t="str">
        <f>IF(ISERROR(I26/(D26*1000)),"N/A",IF((I26/(D26*1000))&lt;0.01,"&lt;$0.01",(I26/(D26*1000))))</f>
        <v>N/A</v>
      </c>
      <c r="K26" s="92" t="str">
        <f>IF(ISERROR(I26/(F26*1000)),"N/A",IF((I26/(F26*1000))&lt;0.01,"&lt;$0.01",(I26/(F26*1000))))</f>
        <v>N/A</v>
      </c>
      <c r="L26" s="83"/>
      <c r="M26" s="93" t="str">
        <f>IF(ISERROR(F26/D26),"N/A",F26/D26)</f>
        <v>N/A</v>
      </c>
      <c r="N26" s="94"/>
    </row>
    <row r="27" spans="2:25" x14ac:dyDescent="0.3">
      <c r="B27" s="63"/>
      <c r="C27" s="64"/>
      <c r="D27" s="64"/>
      <c r="E27" s="64"/>
      <c r="F27" s="64"/>
      <c r="G27" s="64"/>
      <c r="H27" s="64"/>
      <c r="I27" s="64"/>
      <c r="J27" s="64"/>
      <c r="K27" s="64"/>
      <c r="L27" s="64"/>
      <c r="M27" s="64"/>
      <c r="N27" s="65"/>
    </row>
    <row r="28" spans="2:25" ht="15" thickBot="1" x14ac:dyDescent="0.35">
      <c r="B28" s="95" t="s">
        <v>53</v>
      </c>
      <c r="C28" s="129"/>
      <c r="D28" s="96"/>
      <c r="E28" s="97"/>
      <c r="F28" s="96"/>
      <c r="G28" s="98"/>
      <c r="H28" s="98"/>
      <c r="I28" s="99"/>
      <c r="J28" s="100" t="str">
        <f>IF(ISERROR(I28/(D28*1000)),"N/A",IF((I28/(D28*1000))&lt;0.01,"&lt;$0.01",(I28/(D28*1000))))</f>
        <v>N/A</v>
      </c>
      <c r="K28" s="101" t="str">
        <f>IF(ISERROR(I28/(F28*1000)),"N/A",IF((I28/(F28*1000))&lt;0.01,"&lt;$0.01",(I28/(F28*1000))))</f>
        <v>N/A</v>
      </c>
      <c r="L28" s="96"/>
      <c r="M28" s="102" t="str">
        <f t="shared" ref="M28" si="3">IF(ISERROR(F28/D28),"N/A",F28/D28)</f>
        <v>N/A</v>
      </c>
      <c r="N28" s="103"/>
    </row>
    <row r="29" spans="2:25" ht="15" thickBot="1" x14ac:dyDescent="0.35">
      <c r="B29" s="95" t="s">
        <v>54</v>
      </c>
      <c r="C29" s="96"/>
      <c r="D29" s="96"/>
      <c r="E29" s="97"/>
      <c r="F29" s="96"/>
      <c r="G29" s="98"/>
      <c r="H29" s="98"/>
      <c r="I29" s="99"/>
      <c r="J29" s="100"/>
      <c r="K29" s="101"/>
      <c r="L29" s="96"/>
      <c r="M29" s="102"/>
      <c r="N29" s="103"/>
    </row>
    <row r="30" spans="2:25" x14ac:dyDescent="0.3">
      <c r="B30" s="104"/>
      <c r="C30" s="104"/>
      <c r="D30" s="104"/>
      <c r="E30" s="104"/>
      <c r="F30" s="104"/>
      <c r="G30" s="104"/>
      <c r="H30" s="105"/>
      <c r="I30" s="106"/>
      <c r="J30" s="104"/>
      <c r="K30" s="104"/>
      <c r="L30" s="107"/>
      <c r="M30" s="108"/>
      <c r="N30" s="108"/>
      <c r="O30" s="104"/>
      <c r="P30" s="104"/>
      <c r="Q30" s="104"/>
      <c r="R30" s="104"/>
      <c r="S30" s="104"/>
      <c r="T30" s="104"/>
      <c r="U30" s="104"/>
      <c r="V30" s="104"/>
      <c r="W30" s="104"/>
      <c r="X30" s="104"/>
      <c r="Y30" s="104"/>
    </row>
  </sheetData>
  <mergeCells count="6">
    <mergeCell ref="B18:B20"/>
    <mergeCell ref="B5:C7"/>
    <mergeCell ref="D5:F5"/>
    <mergeCell ref="G5:H5"/>
    <mergeCell ref="I5:K5"/>
    <mergeCell ref="B10:B12"/>
  </mergeCells>
  <pageMargins left="0.25" right="0.25" top="0.75" bottom="0.75" header="0.3" footer="0.3"/>
  <pageSetup scale="5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K47"/>
  <sheetViews>
    <sheetView tabSelected="1" topLeftCell="C4" zoomScale="80" zoomScaleNormal="80" zoomScaleSheetLayoutView="100" workbookViewId="0">
      <selection activeCell="C7" sqref="C7"/>
    </sheetView>
  </sheetViews>
  <sheetFormatPr defaultColWidth="9.33203125" defaultRowHeight="14.4" x14ac:dyDescent="0.3"/>
  <cols>
    <col min="1" max="1" width="4.33203125" style="767" customWidth="1"/>
    <col min="2" max="2" width="22.109375" customWidth="1"/>
    <col min="3" max="3" width="43.88671875" customWidth="1"/>
    <col min="4" max="4" width="9.6640625" customWidth="1"/>
    <col min="5" max="5" width="13" customWidth="1"/>
    <col min="6" max="6" width="11.6640625" customWidth="1"/>
    <col min="7" max="7" width="12.6640625" customWidth="1"/>
    <col min="8" max="8" width="10.109375" customWidth="1"/>
    <col min="9" max="9" width="13.44140625" customWidth="1"/>
    <col min="10" max="10" width="13.5546875" customWidth="1"/>
    <col min="11" max="11" width="12.5546875" style="428" customWidth="1"/>
    <col min="12" max="13" width="13.5546875" style="2" customWidth="1"/>
    <col min="14" max="14" width="14.5546875" style="2" customWidth="1"/>
    <col min="15" max="15" width="12.44140625" style="428" customWidth="1"/>
    <col min="16" max="16" width="15.44140625" style="2" customWidth="1"/>
    <col min="17" max="17" width="12.5546875" style="3" customWidth="1"/>
    <col min="18" max="18" width="13.44140625" style="2" customWidth="1"/>
    <col min="19" max="19" width="4.33203125" style="767" customWidth="1"/>
    <col min="20" max="20" width="16.33203125" customWidth="1"/>
    <col min="21" max="22" width="15.6640625" style="2" customWidth="1"/>
    <col min="23" max="23" width="13.5546875" customWidth="1"/>
    <col min="27" max="27" width="9.33203125" customWidth="1"/>
  </cols>
  <sheetData>
    <row r="1" spans="1:22" s="767" customFormat="1" ht="23.4" x14ac:dyDescent="0.45">
      <c r="B1" s="770" t="s">
        <v>55</v>
      </c>
      <c r="K1" s="771"/>
      <c r="L1" s="772"/>
      <c r="M1" s="772"/>
      <c r="N1" s="772"/>
      <c r="O1" s="771"/>
      <c r="P1" s="772"/>
      <c r="Q1" s="773"/>
      <c r="R1" s="772"/>
      <c r="U1" s="165"/>
      <c r="V1" s="165"/>
    </row>
    <row r="2" spans="1:22" s="767" customFormat="1" ht="18.600000000000001" thickBot="1" x14ac:dyDescent="0.4">
      <c r="A2" s="768"/>
      <c r="B2" s="768" t="s">
        <v>56</v>
      </c>
      <c r="C2" s="768"/>
      <c r="D2" s="768"/>
      <c r="E2" s="768"/>
      <c r="F2" s="768"/>
      <c r="G2" s="768"/>
      <c r="H2" s="768"/>
      <c r="I2" s="768"/>
      <c r="J2" s="768"/>
      <c r="K2" s="774"/>
      <c r="L2" s="775"/>
      <c r="M2" s="775"/>
      <c r="N2" s="772"/>
      <c r="O2" s="771"/>
      <c r="P2" s="772"/>
      <c r="Q2" s="776"/>
      <c r="R2" s="772"/>
      <c r="U2" s="165"/>
      <c r="V2" s="165"/>
    </row>
    <row r="3" spans="1:22" ht="43.2" customHeight="1" thickBot="1" x14ac:dyDescent="0.35">
      <c r="A3" s="767" t="s">
        <v>2</v>
      </c>
      <c r="B3" s="222"/>
      <c r="C3" s="148"/>
      <c r="D3" s="797" t="s">
        <v>7</v>
      </c>
      <c r="E3" s="798"/>
      <c r="F3" s="798"/>
      <c r="G3" s="799"/>
      <c r="H3" s="800" t="s">
        <v>6</v>
      </c>
      <c r="I3" s="801"/>
      <c r="J3" s="801"/>
      <c r="K3" s="802"/>
      <c r="L3" s="785" t="s">
        <v>57</v>
      </c>
      <c r="M3" s="785"/>
      <c r="N3" s="785"/>
      <c r="O3" s="785"/>
      <c r="P3" s="785"/>
      <c r="Q3" s="785"/>
      <c r="R3" s="786"/>
      <c r="S3" s="777"/>
      <c r="T3" s="173" t="s">
        <v>7</v>
      </c>
      <c r="U3" s="173"/>
      <c r="V3" s="173"/>
    </row>
    <row r="4" spans="1:22" ht="21" customHeight="1" x14ac:dyDescent="0.3">
      <c r="B4" s="241"/>
      <c r="C4" s="150"/>
      <c r="D4" s="260" t="s">
        <v>10</v>
      </c>
      <c r="E4" s="113" t="s">
        <v>11</v>
      </c>
      <c r="F4" s="113" t="s">
        <v>12</v>
      </c>
      <c r="G4" s="114" t="s">
        <v>58</v>
      </c>
      <c r="H4" s="263" t="s">
        <v>14</v>
      </c>
      <c r="I4" s="258" t="s">
        <v>15</v>
      </c>
      <c r="J4" s="258" t="s">
        <v>59</v>
      </c>
      <c r="K4" s="429" t="s">
        <v>60</v>
      </c>
      <c r="L4" s="375" t="s">
        <v>17</v>
      </c>
      <c r="M4" s="375" t="s">
        <v>61</v>
      </c>
      <c r="N4" s="376" t="s">
        <v>19</v>
      </c>
      <c r="O4" s="441" t="s">
        <v>62</v>
      </c>
      <c r="P4" s="375" t="s">
        <v>63</v>
      </c>
      <c r="Q4" s="392" t="s">
        <v>64</v>
      </c>
      <c r="R4" s="389" t="s">
        <v>65</v>
      </c>
      <c r="U4" s="165"/>
      <c r="V4" s="165"/>
    </row>
    <row r="5" spans="1:22" ht="52.5" customHeight="1" thickBot="1" x14ac:dyDescent="0.35">
      <c r="B5" s="242"/>
      <c r="C5" s="149"/>
      <c r="D5" s="109" t="s">
        <v>66</v>
      </c>
      <c r="E5" s="262" t="s">
        <v>67</v>
      </c>
      <c r="F5" s="262" t="s">
        <v>68</v>
      </c>
      <c r="G5" s="13" t="s">
        <v>69</v>
      </c>
      <c r="H5" s="324" t="s">
        <v>70</v>
      </c>
      <c r="I5" s="323" t="s">
        <v>71</v>
      </c>
      <c r="J5" s="323" t="s">
        <v>72</v>
      </c>
      <c r="K5" s="430" t="s">
        <v>73</v>
      </c>
      <c r="L5" s="147" t="s">
        <v>74</v>
      </c>
      <c r="M5" s="147" t="s">
        <v>75</v>
      </c>
      <c r="N5" s="16" t="s">
        <v>76</v>
      </c>
      <c r="O5" s="442" t="s">
        <v>77</v>
      </c>
      <c r="P5" s="147" t="s">
        <v>78</v>
      </c>
      <c r="Q5" s="393" t="s">
        <v>79</v>
      </c>
      <c r="R5" s="13" t="s">
        <v>80</v>
      </c>
      <c r="U5" s="165"/>
      <c r="V5" s="165"/>
    </row>
    <row r="6" spans="1:22" ht="16.8" thickBot="1" x14ac:dyDescent="0.35">
      <c r="B6" s="186" t="s">
        <v>31</v>
      </c>
      <c r="C6" s="186" t="s">
        <v>81</v>
      </c>
      <c r="D6" s="424"/>
      <c r="E6" s="425"/>
      <c r="F6" s="425"/>
      <c r="G6" s="426"/>
      <c r="H6" s="186"/>
      <c r="I6" s="425"/>
      <c r="J6" s="184"/>
      <c r="K6" s="426"/>
      <c r="L6" s="518"/>
      <c r="M6" s="425"/>
      <c r="N6" s="519"/>
      <c r="O6" s="520"/>
      <c r="P6" s="519"/>
      <c r="Q6" s="521"/>
      <c r="R6" s="522"/>
      <c r="S6" s="168"/>
      <c r="T6" s="168"/>
      <c r="U6" s="168"/>
      <c r="V6" s="168"/>
    </row>
    <row r="7" spans="1:22" x14ac:dyDescent="0.3">
      <c r="B7" s="808" t="s">
        <v>82</v>
      </c>
      <c r="C7" s="183" t="s">
        <v>83</v>
      </c>
      <c r="D7" s="300">
        <v>18</v>
      </c>
      <c r="E7" s="476"/>
      <c r="F7" s="301">
        <v>18</v>
      </c>
      <c r="G7" s="477" t="s">
        <v>127</v>
      </c>
      <c r="H7" s="487">
        <v>286228.93387899996</v>
      </c>
      <c r="I7" s="476"/>
      <c r="J7" s="488">
        <v>286228.93387899996</v>
      </c>
      <c r="K7" s="477" t="s">
        <v>127</v>
      </c>
      <c r="L7" s="300">
        <v>5.3360000000000003</v>
      </c>
      <c r="M7" s="476"/>
      <c r="N7" s="385">
        <v>5.3360000000000003</v>
      </c>
      <c r="O7" s="517" t="s">
        <v>127</v>
      </c>
      <c r="P7" s="36">
        <v>6.2804720000000005</v>
      </c>
      <c r="Q7" s="131">
        <v>4.438629999999999E-3</v>
      </c>
      <c r="R7" s="213">
        <v>77.913389999999993</v>
      </c>
      <c r="S7" s="165"/>
      <c r="T7" s="165"/>
      <c r="U7" s="165"/>
      <c r="V7" s="165"/>
    </row>
    <row r="8" spans="1:22" x14ac:dyDescent="0.3">
      <c r="B8" s="809"/>
      <c r="C8" s="209" t="s">
        <v>84</v>
      </c>
      <c r="D8" s="268">
        <v>490</v>
      </c>
      <c r="E8" s="472"/>
      <c r="F8" s="269">
        <v>490</v>
      </c>
      <c r="G8" s="473" t="s">
        <v>127</v>
      </c>
      <c r="H8" s="489">
        <v>99398.736188999988</v>
      </c>
      <c r="I8" s="472"/>
      <c r="J8" s="490">
        <v>99398.736188999988</v>
      </c>
      <c r="K8" s="473" t="s">
        <v>127</v>
      </c>
      <c r="L8" s="268">
        <v>71.514145999999954</v>
      </c>
      <c r="M8" s="472"/>
      <c r="N8" s="36">
        <v>71.514145999999954</v>
      </c>
      <c r="O8" s="475" t="s">
        <v>127</v>
      </c>
      <c r="P8" s="36">
        <v>84.172149841999953</v>
      </c>
      <c r="Q8" s="42">
        <v>9.3709539999999626E-3</v>
      </c>
      <c r="R8" s="240">
        <v>792.12833499999988</v>
      </c>
      <c r="S8" s="165"/>
      <c r="T8" s="165"/>
      <c r="U8" s="165"/>
      <c r="V8" s="165"/>
    </row>
    <row r="9" spans="1:22" x14ac:dyDescent="0.3">
      <c r="B9" s="809"/>
      <c r="C9" s="187" t="s">
        <v>85</v>
      </c>
      <c r="D9" s="542">
        <v>1317</v>
      </c>
      <c r="E9" s="472"/>
      <c r="F9" s="269">
        <v>1317</v>
      </c>
      <c r="G9" s="473" t="s">
        <v>127</v>
      </c>
      <c r="H9" s="538">
        <v>288505.86073700001</v>
      </c>
      <c r="I9" s="472"/>
      <c r="J9" s="490">
        <v>288505.86073700001</v>
      </c>
      <c r="K9" s="473" t="s">
        <v>127</v>
      </c>
      <c r="L9" s="542">
        <v>1449.511</v>
      </c>
      <c r="M9" s="472"/>
      <c r="N9" s="36">
        <v>1449.511</v>
      </c>
      <c r="O9" s="475" t="s">
        <v>127</v>
      </c>
      <c r="P9" s="36">
        <v>1706.074447</v>
      </c>
      <c r="Q9" s="42">
        <v>0.22775909999999386</v>
      </c>
      <c r="R9" s="240">
        <v>6964.027</v>
      </c>
      <c r="S9" s="165"/>
      <c r="T9" s="165"/>
      <c r="U9" s="165"/>
      <c r="V9" s="165"/>
    </row>
    <row r="10" spans="1:22" ht="16.2" x14ac:dyDescent="0.3">
      <c r="B10" s="809"/>
      <c r="C10" s="251" t="s">
        <v>86</v>
      </c>
      <c r="D10" s="268">
        <v>0</v>
      </c>
      <c r="E10" s="472"/>
      <c r="F10" s="269">
        <v>0</v>
      </c>
      <c r="G10" s="473" t="s">
        <v>127</v>
      </c>
      <c r="H10" s="489">
        <v>27508.609462999997</v>
      </c>
      <c r="I10" s="472"/>
      <c r="J10" s="490">
        <v>27508.609462999997</v>
      </c>
      <c r="K10" s="473" t="s">
        <v>127</v>
      </c>
      <c r="L10" s="268">
        <v>0</v>
      </c>
      <c r="M10" s="472"/>
      <c r="N10" s="36">
        <v>0</v>
      </c>
      <c r="O10" s="475" t="s">
        <v>127</v>
      </c>
      <c r="P10" s="36"/>
      <c r="Q10" s="372"/>
      <c r="R10" s="240"/>
      <c r="S10" s="165"/>
      <c r="T10" s="165"/>
      <c r="U10" s="165"/>
      <c r="V10" s="165"/>
    </row>
    <row r="11" spans="1:22" x14ac:dyDescent="0.3">
      <c r="B11" s="809"/>
      <c r="C11" s="251" t="s">
        <v>87</v>
      </c>
      <c r="D11" s="268">
        <v>6168</v>
      </c>
      <c r="E11" s="472"/>
      <c r="F11" s="269">
        <v>6168</v>
      </c>
      <c r="G11" s="473" t="s">
        <v>127</v>
      </c>
      <c r="H11" s="489">
        <v>159896.65328499998</v>
      </c>
      <c r="I11" s="472"/>
      <c r="J11" s="490">
        <v>159896.65328499998</v>
      </c>
      <c r="K11" s="473" t="s">
        <v>127</v>
      </c>
      <c r="L11" s="268">
        <v>167.06489999999999</v>
      </c>
      <c r="M11" s="472"/>
      <c r="N11" s="36">
        <v>167.06489999999999</v>
      </c>
      <c r="O11" s="475" t="s">
        <v>127</v>
      </c>
      <c r="P11" s="36">
        <v>196.63538729999999</v>
      </c>
      <c r="Q11" s="42">
        <v>1.2522568999999926E-2</v>
      </c>
      <c r="R11" s="240">
        <v>2505.9740000000002</v>
      </c>
      <c r="S11" s="165"/>
      <c r="T11" s="165"/>
      <c r="U11" s="165"/>
      <c r="V11" s="165"/>
    </row>
    <row r="12" spans="1:22" x14ac:dyDescent="0.3">
      <c r="B12" s="809"/>
      <c r="C12" s="251" t="s">
        <v>88</v>
      </c>
      <c r="D12" s="268">
        <v>182</v>
      </c>
      <c r="E12" s="472"/>
      <c r="F12" s="269">
        <v>182</v>
      </c>
      <c r="G12" s="473" t="s">
        <v>127</v>
      </c>
      <c r="H12" s="489">
        <v>62269.990793000004</v>
      </c>
      <c r="I12" s="472"/>
      <c r="J12" s="490">
        <v>62269.990793000004</v>
      </c>
      <c r="K12" s="473" t="s">
        <v>127</v>
      </c>
      <c r="L12" s="570">
        <v>22.445377199999999</v>
      </c>
      <c r="M12" s="472"/>
      <c r="N12" s="36">
        <v>22.445377199999999</v>
      </c>
      <c r="O12" s="475" t="s">
        <v>127</v>
      </c>
      <c r="P12" s="36">
        <v>26.418208964400002</v>
      </c>
      <c r="Q12" s="42">
        <v>6.5229999999999997E-4</v>
      </c>
      <c r="R12" s="240">
        <v>224.30895000000001</v>
      </c>
      <c r="S12" s="165"/>
      <c r="T12" s="165"/>
      <c r="U12" s="165"/>
      <c r="V12" s="165"/>
    </row>
    <row r="13" spans="1:22" ht="15" thickBot="1" x14ac:dyDescent="0.35">
      <c r="B13" s="810"/>
      <c r="C13" s="252" t="s">
        <v>89</v>
      </c>
      <c r="D13" s="270">
        <v>8175</v>
      </c>
      <c r="E13" s="271">
        <v>1161787.6499999999</v>
      </c>
      <c r="F13" s="271">
        <v>8175</v>
      </c>
      <c r="G13" s="459">
        <v>7.0365698929576335E-3</v>
      </c>
      <c r="H13" s="491">
        <v>923808.78434599994</v>
      </c>
      <c r="I13" s="492">
        <v>16874033.719593883</v>
      </c>
      <c r="J13" s="492">
        <v>923808.78434599994</v>
      </c>
      <c r="K13" s="459">
        <v>5.4747359149418237E-2</v>
      </c>
      <c r="L13" s="270">
        <v>1715.8714232</v>
      </c>
      <c r="M13" s="271">
        <v>66477.46842632092</v>
      </c>
      <c r="N13" s="272">
        <v>1715.8714232</v>
      </c>
      <c r="O13" s="440">
        <v>2.5811323201962097E-2</v>
      </c>
      <c r="P13" s="272">
        <v>2019.5806651063999</v>
      </c>
      <c r="Q13" s="256">
        <v>0.25474355299999374</v>
      </c>
      <c r="R13" s="257">
        <v>10564.351675</v>
      </c>
      <c r="S13" s="165"/>
      <c r="T13" s="165"/>
      <c r="U13" s="165"/>
      <c r="V13" s="165"/>
    </row>
    <row r="14" spans="1:22" ht="14.4" customHeight="1" x14ac:dyDescent="0.3">
      <c r="B14" s="805" t="s">
        <v>34</v>
      </c>
      <c r="C14" s="183" t="s">
        <v>90</v>
      </c>
      <c r="D14" s="287">
        <v>0</v>
      </c>
      <c r="E14" s="567">
        <v>500</v>
      </c>
      <c r="F14" s="274">
        <v>0</v>
      </c>
      <c r="G14" s="578">
        <v>0</v>
      </c>
      <c r="H14" s="493">
        <v>275806.97750899999</v>
      </c>
      <c r="I14" s="494">
        <v>4367404.1094807489</v>
      </c>
      <c r="J14" s="494">
        <v>275806.97750899999</v>
      </c>
      <c r="K14" s="432">
        <v>6.3151238263086065E-2</v>
      </c>
      <c r="L14" s="273">
        <v>0</v>
      </c>
      <c r="M14" s="274">
        <v>687.26568338215975</v>
      </c>
      <c r="N14" s="275">
        <v>0</v>
      </c>
      <c r="O14" s="444">
        <v>0</v>
      </c>
      <c r="P14" s="275"/>
      <c r="Q14" s="388"/>
      <c r="R14" s="193"/>
      <c r="S14" s="165"/>
      <c r="T14" s="165"/>
      <c r="U14" s="165"/>
      <c r="V14" s="165"/>
    </row>
    <row r="15" spans="1:22" ht="14.4" customHeight="1" x14ac:dyDescent="0.3">
      <c r="B15" s="806"/>
      <c r="C15" s="176" t="s">
        <v>91</v>
      </c>
      <c r="D15" s="289">
        <v>0</v>
      </c>
      <c r="E15" s="269">
        <v>1500</v>
      </c>
      <c r="F15" s="269">
        <v>0</v>
      </c>
      <c r="G15" s="460">
        <v>0</v>
      </c>
      <c r="H15" s="495">
        <v>79546.922626000014</v>
      </c>
      <c r="I15" s="490">
        <v>1823529.8234116866</v>
      </c>
      <c r="J15" s="490">
        <v>79546.922626000014</v>
      </c>
      <c r="K15" s="433">
        <v>4.362249610876872E-2</v>
      </c>
      <c r="L15" s="276">
        <v>0</v>
      </c>
      <c r="M15" s="269">
        <v>712.5</v>
      </c>
      <c r="N15" s="277">
        <v>0</v>
      </c>
      <c r="O15" s="443">
        <v>0</v>
      </c>
      <c r="P15" s="277"/>
      <c r="Q15" s="372"/>
      <c r="R15" s="196"/>
      <c r="S15" s="165"/>
      <c r="T15" s="165"/>
      <c r="U15" s="165"/>
      <c r="V15" s="165"/>
    </row>
    <row r="16" spans="1:22" ht="14.4" customHeight="1" thickBot="1" x14ac:dyDescent="0.35">
      <c r="B16" s="807"/>
      <c r="C16" s="568" t="s">
        <v>37</v>
      </c>
      <c r="D16" s="479">
        <v>0</v>
      </c>
      <c r="E16" s="279">
        <v>300</v>
      </c>
      <c r="F16" s="279">
        <v>0</v>
      </c>
      <c r="G16" s="480">
        <v>0</v>
      </c>
      <c r="H16" s="496">
        <v>111552.577244</v>
      </c>
      <c r="I16" s="497">
        <v>3241456.3115982316</v>
      </c>
      <c r="J16" s="497">
        <v>111552.577244</v>
      </c>
      <c r="K16" s="481">
        <v>3.4414339272398807E-2</v>
      </c>
      <c r="L16" s="482">
        <v>0</v>
      </c>
      <c r="M16" s="279">
        <v>375</v>
      </c>
      <c r="N16" s="483">
        <v>0</v>
      </c>
      <c r="O16" s="484">
        <v>0</v>
      </c>
      <c r="P16" s="483"/>
      <c r="Q16" s="370"/>
      <c r="R16" s="485"/>
      <c r="S16" s="165"/>
      <c r="T16" s="165"/>
      <c r="U16" s="165"/>
      <c r="V16" s="165"/>
    </row>
    <row r="17" spans="1:37" ht="14.4" customHeight="1" x14ac:dyDescent="0.3">
      <c r="B17" s="811" t="s">
        <v>38</v>
      </c>
      <c r="C17" s="183" t="s">
        <v>92</v>
      </c>
      <c r="D17" s="383"/>
      <c r="E17" s="476"/>
      <c r="F17" s="278"/>
      <c r="G17" s="477" t="s">
        <v>127</v>
      </c>
      <c r="H17" s="487">
        <v>0</v>
      </c>
      <c r="I17" s="476"/>
      <c r="J17" s="488">
        <v>0</v>
      </c>
      <c r="K17" s="477"/>
      <c r="L17" s="383">
        <v>0</v>
      </c>
      <c r="M17" s="476"/>
      <c r="N17" s="49">
        <v>0</v>
      </c>
      <c r="O17" s="517"/>
      <c r="P17" s="548"/>
      <c r="Q17" s="549"/>
      <c r="R17" s="550"/>
      <c r="S17" s="165"/>
      <c r="T17" s="165"/>
      <c r="U17" s="165"/>
      <c r="V17" s="165"/>
    </row>
    <row r="18" spans="1:37" ht="15" customHeight="1" x14ac:dyDescent="0.3">
      <c r="B18" s="811"/>
      <c r="C18" s="177" t="s">
        <v>93</v>
      </c>
      <c r="D18" s="571">
        <v>3735</v>
      </c>
      <c r="E18" s="269">
        <v>1650</v>
      </c>
      <c r="F18" s="269">
        <v>3735</v>
      </c>
      <c r="G18" s="543">
        <v>2.2636363636363637</v>
      </c>
      <c r="H18" s="495">
        <v>7961.3920099999987</v>
      </c>
      <c r="I18" s="472"/>
      <c r="J18" s="490">
        <v>7961.3920099999987</v>
      </c>
      <c r="K18" s="473" t="s">
        <v>127</v>
      </c>
      <c r="L18" s="289">
        <v>463.14</v>
      </c>
      <c r="M18" s="269">
        <v>203.77500000000001</v>
      </c>
      <c r="N18" s="277">
        <v>463.14</v>
      </c>
      <c r="O18" s="545">
        <v>2.2728008833271991</v>
      </c>
      <c r="P18" s="36">
        <v>545.11577999999997</v>
      </c>
      <c r="Q18" s="42">
        <v>7.4700000000000003E-2</v>
      </c>
      <c r="R18" s="196">
        <v>463.14</v>
      </c>
      <c r="S18" s="165"/>
      <c r="T18" s="165"/>
      <c r="U18" s="165"/>
      <c r="V18" s="165"/>
    </row>
    <row r="19" spans="1:37" ht="15" customHeight="1" thickBot="1" x14ac:dyDescent="0.35">
      <c r="B19" s="812"/>
      <c r="C19" s="412" t="s">
        <v>94</v>
      </c>
      <c r="D19" s="270">
        <v>3735</v>
      </c>
      <c r="E19" s="271">
        <v>1650</v>
      </c>
      <c r="F19" s="271">
        <v>3735</v>
      </c>
      <c r="G19" s="544">
        <v>2.2636363636363637</v>
      </c>
      <c r="H19" s="498">
        <v>7961.3920099999987</v>
      </c>
      <c r="I19" s="499">
        <v>274002.8960957097</v>
      </c>
      <c r="J19" s="499">
        <v>7961.3920099999987</v>
      </c>
      <c r="K19" s="459">
        <v>2.9055868107390626E-2</v>
      </c>
      <c r="L19" s="486">
        <v>463.14</v>
      </c>
      <c r="M19" s="271">
        <v>203.77500000000001</v>
      </c>
      <c r="N19" s="271">
        <v>463.14</v>
      </c>
      <c r="O19" s="546">
        <v>2.2728008833271991</v>
      </c>
      <c r="P19" s="271">
        <v>545.11577999999997</v>
      </c>
      <c r="Q19" s="577">
        <v>7.4700000000000003E-2</v>
      </c>
      <c r="R19" s="286">
        <v>463.14</v>
      </c>
      <c r="S19" s="165"/>
      <c r="T19" s="165"/>
      <c r="U19" s="165"/>
      <c r="V19" s="165"/>
    </row>
    <row r="20" spans="1:37" ht="15" thickBot="1" x14ac:dyDescent="0.35">
      <c r="B20" s="197" t="s">
        <v>40</v>
      </c>
      <c r="C20" s="210"/>
      <c r="D20" s="280">
        <v>11910</v>
      </c>
      <c r="E20" s="291">
        <v>1165737.6499999999</v>
      </c>
      <c r="F20" s="291">
        <v>11910</v>
      </c>
      <c r="G20" s="461">
        <v>1.0216706992349438E-2</v>
      </c>
      <c r="H20" s="500">
        <v>1398676.6537350002</v>
      </c>
      <c r="I20" s="501">
        <v>26580426.860180259</v>
      </c>
      <c r="J20" s="501">
        <v>1398676.6537350002</v>
      </c>
      <c r="K20" s="427">
        <v>5.2620548988637078E-2</v>
      </c>
      <c r="L20" s="280">
        <v>2179.0114232000001</v>
      </c>
      <c r="M20" s="291">
        <v>68456.009109703067</v>
      </c>
      <c r="N20" s="203">
        <v>2179.0114232000001</v>
      </c>
      <c r="O20" s="445">
        <v>3.1830827586049618E-2</v>
      </c>
      <c r="P20" s="203">
        <v>2564.6964451064</v>
      </c>
      <c r="Q20" s="178">
        <v>0.32944355299999373</v>
      </c>
      <c r="R20" s="206">
        <v>11027.491674999999</v>
      </c>
      <c r="S20" s="168"/>
      <c r="T20" s="168"/>
      <c r="U20" s="168"/>
      <c r="V20" s="168"/>
    </row>
    <row r="21" spans="1:37" ht="15" thickBot="1" x14ac:dyDescent="0.35">
      <c r="B21" s="419"/>
      <c r="C21" s="422"/>
      <c r="D21" s="422"/>
      <c r="E21" s="422"/>
      <c r="F21" s="422"/>
      <c r="G21" s="462"/>
      <c r="H21" s="502"/>
      <c r="I21" s="502"/>
      <c r="J21" s="502"/>
      <c r="K21" s="434"/>
      <c r="L21" s="420"/>
      <c r="M21" s="420"/>
      <c r="N21" s="420"/>
      <c r="O21" s="434"/>
      <c r="P21" s="420"/>
      <c r="Q21" s="423"/>
      <c r="R21" s="421"/>
      <c r="S21" s="778"/>
      <c r="T21" s="171"/>
      <c r="U21" s="171"/>
      <c r="V21" s="171"/>
    </row>
    <row r="22" spans="1:37" ht="16.8" thickBot="1" x14ac:dyDescent="0.35">
      <c r="B22" s="413" t="s">
        <v>41</v>
      </c>
      <c r="C22" s="186" t="s">
        <v>81</v>
      </c>
      <c r="D22" s="414"/>
      <c r="E22" s="215"/>
      <c r="F22" s="215"/>
      <c r="G22" s="463"/>
      <c r="H22" s="503"/>
      <c r="I22" s="504"/>
      <c r="J22" s="504"/>
      <c r="K22" s="435"/>
      <c r="L22" s="415"/>
      <c r="M22" s="307"/>
      <c r="N22" s="416"/>
      <c r="O22" s="446"/>
      <c r="P22" s="416"/>
      <c r="Q22" s="417"/>
      <c r="R22" s="418"/>
      <c r="S22" s="168"/>
      <c r="T22" s="168"/>
      <c r="U22" s="168"/>
      <c r="V22" s="168"/>
    </row>
    <row r="23" spans="1:37" ht="15" thickBot="1" x14ac:dyDescent="0.35">
      <c r="B23" s="185" t="s">
        <v>42</v>
      </c>
      <c r="C23" s="267" t="s">
        <v>95</v>
      </c>
      <c r="D23" s="273">
        <v>0</v>
      </c>
      <c r="E23" s="274">
        <v>120</v>
      </c>
      <c r="F23" s="274">
        <v>0</v>
      </c>
      <c r="G23" s="579">
        <v>0</v>
      </c>
      <c r="H23" s="493">
        <v>221996.41262499997</v>
      </c>
      <c r="I23" s="494">
        <v>3217493.0828307956</v>
      </c>
      <c r="J23" s="494">
        <v>221996.41262499997</v>
      </c>
      <c r="K23" s="432">
        <v>6.899670237353997E-2</v>
      </c>
      <c r="L23" s="561">
        <v>0</v>
      </c>
      <c r="M23" s="562">
        <v>4064.4376620616399</v>
      </c>
      <c r="N23" s="563">
        <v>0</v>
      </c>
      <c r="O23" s="564">
        <v>0</v>
      </c>
      <c r="P23" s="563">
        <v>0</v>
      </c>
      <c r="Q23" s="565">
        <v>0</v>
      </c>
      <c r="R23" s="566">
        <v>0</v>
      </c>
      <c r="S23" s="167"/>
      <c r="T23" s="167"/>
      <c r="U23" s="165"/>
      <c r="V23" s="165"/>
    </row>
    <row r="24" spans="1:37" x14ac:dyDescent="0.3">
      <c r="B24" s="803" t="s">
        <v>44</v>
      </c>
      <c r="C24" s="183" t="s">
        <v>96</v>
      </c>
      <c r="D24" s="541">
        <v>1</v>
      </c>
      <c r="E24" s="278">
        <v>223247.42819971693</v>
      </c>
      <c r="F24" s="557">
        <v>1</v>
      </c>
      <c r="G24" s="580">
        <v>4.4793349158109944E-6</v>
      </c>
      <c r="H24" s="487">
        <v>565583.67752999987</v>
      </c>
      <c r="I24" s="488">
        <v>13047929.680859882</v>
      </c>
      <c r="J24" s="488">
        <v>565583.67752999987</v>
      </c>
      <c r="K24" s="431">
        <v>4.334662213574459E-2</v>
      </c>
      <c r="L24" s="558">
        <v>1.0980000000000001</v>
      </c>
      <c r="M24" s="301">
        <v>38982.425296470181</v>
      </c>
      <c r="N24" s="385">
        <v>1.0980000000000001</v>
      </c>
      <c r="O24" s="559">
        <v>2.8166538937725428E-5</v>
      </c>
      <c r="P24" s="385">
        <v>1.2923460000000002</v>
      </c>
      <c r="Q24" s="131">
        <v>1.64E-4</v>
      </c>
      <c r="R24" s="560">
        <v>5.49</v>
      </c>
      <c r="S24" s="167"/>
      <c r="T24" s="167"/>
      <c r="U24" s="165"/>
      <c r="V24" s="165"/>
    </row>
    <row r="25" spans="1:37" ht="16.2" x14ac:dyDescent="0.3">
      <c r="B25" s="804"/>
      <c r="C25" s="177" t="s">
        <v>97</v>
      </c>
      <c r="D25" s="268">
        <v>0</v>
      </c>
      <c r="E25" s="269">
        <v>1</v>
      </c>
      <c r="F25" s="269">
        <v>0</v>
      </c>
      <c r="G25" s="455">
        <v>0</v>
      </c>
      <c r="H25" s="489">
        <v>58800</v>
      </c>
      <c r="I25" s="490">
        <v>0</v>
      </c>
      <c r="J25" s="490">
        <v>58800</v>
      </c>
      <c r="K25" s="455" t="s">
        <v>127</v>
      </c>
      <c r="L25" s="317">
        <v>0</v>
      </c>
      <c r="M25" s="269">
        <v>0</v>
      </c>
      <c r="N25" s="36">
        <v>0</v>
      </c>
      <c r="O25" s="443" t="s">
        <v>127</v>
      </c>
      <c r="P25" s="36">
        <v>0</v>
      </c>
      <c r="Q25" s="372">
        <v>0</v>
      </c>
      <c r="R25" s="181">
        <v>0</v>
      </c>
      <c r="S25" s="167"/>
      <c r="T25" s="167"/>
      <c r="U25" s="165"/>
      <c r="V25" s="165"/>
    </row>
    <row r="26" spans="1:37" ht="16.8" thickBot="1" x14ac:dyDescent="0.35">
      <c r="B26" s="804"/>
      <c r="C26" s="248" t="s">
        <v>98</v>
      </c>
      <c r="D26" s="293">
        <v>0</v>
      </c>
      <c r="E26" s="279">
        <v>1</v>
      </c>
      <c r="F26" s="279">
        <v>0</v>
      </c>
      <c r="G26" s="456">
        <v>0</v>
      </c>
      <c r="H26" s="505">
        <v>51270.358511000006</v>
      </c>
      <c r="I26" s="497">
        <v>517340.85538605071</v>
      </c>
      <c r="J26" s="497">
        <v>51270.358511000006</v>
      </c>
      <c r="K26" s="456">
        <v>9.9103633469544899E-2</v>
      </c>
      <c r="L26" s="384">
        <v>0</v>
      </c>
      <c r="M26" s="279">
        <v>275</v>
      </c>
      <c r="N26" s="43">
        <v>0</v>
      </c>
      <c r="O26" s="447">
        <v>0</v>
      </c>
      <c r="P26" s="43">
        <v>0</v>
      </c>
      <c r="Q26" s="370">
        <v>0</v>
      </c>
      <c r="R26" s="250">
        <v>0</v>
      </c>
      <c r="S26" s="165"/>
      <c r="T26" s="165"/>
      <c r="U26" s="165"/>
      <c r="V26" s="165"/>
    </row>
    <row r="27" spans="1:37" s="104" customFormat="1" ht="15" thickBot="1" x14ac:dyDescent="0.35">
      <c r="A27" s="769"/>
      <c r="B27" s="95" t="s">
        <v>48</v>
      </c>
      <c r="C27" s="163"/>
      <c r="D27" s="295">
        <v>1</v>
      </c>
      <c r="E27" s="291">
        <v>223369.42819971693</v>
      </c>
      <c r="F27" s="291">
        <v>1</v>
      </c>
      <c r="G27" s="581">
        <v>4.4768883909479754E-6</v>
      </c>
      <c r="H27" s="506">
        <v>897650.44866599992</v>
      </c>
      <c r="I27" s="501">
        <v>16782763.619076729</v>
      </c>
      <c r="J27" s="501">
        <v>897650.44866599992</v>
      </c>
      <c r="K27" s="436">
        <v>5.3486450088926558E-2</v>
      </c>
      <c r="L27" s="295">
        <v>1.0980000000000001</v>
      </c>
      <c r="M27" s="291">
        <v>43321.862958531819</v>
      </c>
      <c r="N27" s="144">
        <v>1.0980000000000001</v>
      </c>
      <c r="O27" s="445">
        <v>2.5345170429328448E-5</v>
      </c>
      <c r="P27" s="151">
        <v>1.2923460000000002</v>
      </c>
      <c r="Q27" s="178">
        <v>1.64E-4</v>
      </c>
      <c r="R27" s="206">
        <v>5.49</v>
      </c>
      <c r="S27" s="168"/>
      <c r="T27" s="168"/>
      <c r="U27" s="168"/>
      <c r="V27" s="168"/>
      <c r="W27"/>
      <c r="X27"/>
      <c r="Y27"/>
      <c r="Z27"/>
      <c r="AA27"/>
      <c r="AB27"/>
      <c r="AC27"/>
      <c r="AD27"/>
      <c r="AE27"/>
      <c r="AF27"/>
      <c r="AG27"/>
      <c r="AH27"/>
      <c r="AI27"/>
      <c r="AJ27"/>
      <c r="AK27"/>
    </row>
    <row r="28" spans="1:37" ht="15" thickBot="1" x14ac:dyDescent="0.35">
      <c r="B28" s="419"/>
      <c r="C28" s="422"/>
      <c r="D28" s="420"/>
      <c r="E28" s="420"/>
      <c r="F28" s="420"/>
      <c r="G28" s="464"/>
      <c r="H28" s="502"/>
      <c r="I28" s="502"/>
      <c r="J28" s="502"/>
      <c r="K28" s="434"/>
      <c r="L28" s="420"/>
      <c r="M28" s="420"/>
      <c r="N28" s="420"/>
      <c r="O28" s="434"/>
      <c r="P28" s="420"/>
      <c r="Q28" s="423"/>
      <c r="R28" s="421"/>
      <c r="S28" s="778"/>
      <c r="T28" s="171"/>
      <c r="U28" s="171"/>
      <c r="V28" s="171"/>
    </row>
    <row r="29" spans="1:37" ht="16.8" thickBot="1" x14ac:dyDescent="0.35">
      <c r="B29" s="413" t="s">
        <v>99</v>
      </c>
      <c r="C29" s="186" t="s">
        <v>81</v>
      </c>
      <c r="D29" s="414"/>
      <c r="E29" s="215"/>
      <c r="F29" s="215"/>
      <c r="G29" s="463"/>
      <c r="H29" s="503"/>
      <c r="I29" s="504"/>
      <c r="J29" s="504"/>
      <c r="K29" s="435"/>
      <c r="L29" s="415"/>
      <c r="M29" s="307"/>
      <c r="N29" s="416"/>
      <c r="O29" s="446"/>
      <c r="P29" s="416"/>
      <c r="Q29" s="417"/>
      <c r="R29" s="418"/>
      <c r="S29" s="168"/>
      <c r="T29" s="168"/>
      <c r="U29" s="168"/>
      <c r="V29" s="168"/>
    </row>
    <row r="30" spans="1:37" x14ac:dyDescent="0.3">
      <c r="B30" s="794" t="s">
        <v>100</v>
      </c>
      <c r="C30" s="402" t="s">
        <v>101</v>
      </c>
      <c r="D30" s="573">
        <v>0</v>
      </c>
      <c r="E30" s="468"/>
      <c r="F30" s="536">
        <v>0</v>
      </c>
      <c r="G30" s="469" t="s">
        <v>127</v>
      </c>
      <c r="H30" s="575">
        <v>0</v>
      </c>
      <c r="I30" s="507"/>
      <c r="J30" s="539">
        <v>0</v>
      </c>
      <c r="K30" s="470" t="s">
        <v>127</v>
      </c>
      <c r="L30" s="573">
        <v>0</v>
      </c>
      <c r="M30" s="468"/>
      <c r="N30" s="49">
        <v>0</v>
      </c>
      <c r="O30" s="471" t="s">
        <v>127</v>
      </c>
      <c r="P30" s="49">
        <v>0</v>
      </c>
      <c r="Q30" s="387">
        <v>0</v>
      </c>
      <c r="R30" s="180">
        <v>0</v>
      </c>
      <c r="S30" s="778"/>
      <c r="T30" s="171"/>
      <c r="U30" s="171"/>
      <c r="V30" s="171"/>
    </row>
    <row r="31" spans="1:37" x14ac:dyDescent="0.3">
      <c r="B31" s="795"/>
      <c r="C31" s="403" t="s">
        <v>43</v>
      </c>
      <c r="D31" s="574">
        <v>0</v>
      </c>
      <c r="E31" s="472"/>
      <c r="F31" s="537">
        <v>0</v>
      </c>
      <c r="G31" s="473" t="s">
        <v>127</v>
      </c>
      <c r="H31" s="576">
        <v>0</v>
      </c>
      <c r="I31" s="508"/>
      <c r="J31" s="540">
        <v>0</v>
      </c>
      <c r="K31" s="474" t="s">
        <v>127</v>
      </c>
      <c r="L31" s="574">
        <v>0</v>
      </c>
      <c r="M31" s="472"/>
      <c r="N31" s="36">
        <v>0</v>
      </c>
      <c r="O31" s="475" t="s">
        <v>127</v>
      </c>
      <c r="P31" s="36">
        <v>0</v>
      </c>
      <c r="Q31" s="372">
        <v>0</v>
      </c>
      <c r="R31" s="240">
        <v>0</v>
      </c>
      <c r="S31" s="778"/>
      <c r="T31" s="171"/>
      <c r="U31" s="171"/>
      <c r="V31" s="171"/>
    </row>
    <row r="32" spans="1:37" ht="16.2" x14ac:dyDescent="0.3">
      <c r="B32" s="795"/>
      <c r="C32" s="403" t="s">
        <v>102</v>
      </c>
      <c r="D32" s="574">
        <v>0</v>
      </c>
      <c r="E32" s="472"/>
      <c r="F32" s="537">
        <v>0</v>
      </c>
      <c r="G32" s="473" t="s">
        <v>127</v>
      </c>
      <c r="H32" s="576">
        <v>0</v>
      </c>
      <c r="I32" s="508"/>
      <c r="J32" s="540">
        <v>0</v>
      </c>
      <c r="K32" s="474" t="s">
        <v>127</v>
      </c>
      <c r="L32" s="574">
        <v>0</v>
      </c>
      <c r="M32" s="472"/>
      <c r="N32" s="36">
        <v>0</v>
      </c>
      <c r="O32" s="475" t="s">
        <v>127</v>
      </c>
      <c r="P32" s="36">
        <v>0</v>
      </c>
      <c r="Q32" s="372">
        <v>0</v>
      </c>
      <c r="R32" s="240">
        <v>0</v>
      </c>
      <c r="S32" s="778"/>
      <c r="T32" s="171"/>
      <c r="U32" s="171"/>
      <c r="V32" s="171"/>
    </row>
    <row r="33" spans="2:22" ht="16.2" x14ac:dyDescent="0.3">
      <c r="B33" s="795"/>
      <c r="C33" s="403" t="s">
        <v>98</v>
      </c>
      <c r="D33" s="574">
        <v>0</v>
      </c>
      <c r="E33" s="472"/>
      <c r="F33" s="537">
        <v>0</v>
      </c>
      <c r="G33" s="473" t="s">
        <v>127</v>
      </c>
      <c r="H33" s="576">
        <v>0</v>
      </c>
      <c r="I33" s="508"/>
      <c r="J33" s="540">
        <v>0</v>
      </c>
      <c r="K33" s="474" t="s">
        <v>127</v>
      </c>
      <c r="L33" s="574">
        <v>0</v>
      </c>
      <c r="M33" s="472"/>
      <c r="N33" s="36">
        <v>0</v>
      </c>
      <c r="O33" s="475" t="s">
        <v>127</v>
      </c>
      <c r="P33" s="36">
        <v>0</v>
      </c>
      <c r="Q33" s="372">
        <v>0</v>
      </c>
      <c r="R33" s="240">
        <v>0</v>
      </c>
      <c r="S33" s="778"/>
      <c r="T33" s="171"/>
      <c r="U33" s="171"/>
      <c r="V33" s="171"/>
    </row>
    <row r="34" spans="2:22" ht="15" thickBot="1" x14ac:dyDescent="0.35">
      <c r="B34" s="796"/>
      <c r="C34" s="404" t="s">
        <v>103</v>
      </c>
      <c r="D34" s="405">
        <v>0</v>
      </c>
      <c r="E34" s="406">
        <v>1984</v>
      </c>
      <c r="F34" s="406">
        <v>0</v>
      </c>
      <c r="G34" s="465">
        <v>0</v>
      </c>
      <c r="H34" s="509">
        <v>116881.18759900001</v>
      </c>
      <c r="I34" s="510">
        <v>1869682.1931547832</v>
      </c>
      <c r="J34" s="510">
        <v>116881.18759900001</v>
      </c>
      <c r="K34" s="437">
        <v>6.2513933130946761E-2</v>
      </c>
      <c r="L34" s="405"/>
      <c r="M34" s="406">
        <v>1110.3461687710685</v>
      </c>
      <c r="N34" s="407">
        <v>0</v>
      </c>
      <c r="O34" s="448">
        <v>0</v>
      </c>
      <c r="P34" s="407"/>
      <c r="Q34" s="408"/>
      <c r="R34" s="409"/>
      <c r="S34" s="778"/>
      <c r="T34" s="171"/>
      <c r="U34" s="171"/>
      <c r="V34" s="171"/>
    </row>
    <row r="35" spans="2:22" x14ac:dyDescent="0.3">
      <c r="B35" s="54" t="s">
        <v>50</v>
      </c>
      <c r="C35" s="215"/>
      <c r="D35" s="306"/>
      <c r="E35" s="307"/>
      <c r="F35" s="307"/>
      <c r="G35" s="466"/>
      <c r="H35" s="511"/>
      <c r="I35" s="504"/>
      <c r="J35" s="504"/>
      <c r="K35" s="457"/>
      <c r="L35" s="306"/>
      <c r="M35" s="307"/>
      <c r="N35" s="307"/>
      <c r="O35" s="449"/>
      <c r="P35" s="307"/>
      <c r="Q35" s="371"/>
      <c r="R35" s="217"/>
      <c r="S35" s="168"/>
      <c r="T35" s="168"/>
      <c r="U35" s="168"/>
      <c r="V35" s="168"/>
    </row>
    <row r="36" spans="2:22" ht="16.2" x14ac:dyDescent="0.3">
      <c r="B36" s="89" t="s">
        <v>104</v>
      </c>
      <c r="C36" s="138"/>
      <c r="D36" s="309">
        <v>0</v>
      </c>
      <c r="E36" s="310">
        <v>0</v>
      </c>
      <c r="F36" s="310">
        <v>0</v>
      </c>
      <c r="G36" s="467" t="s">
        <v>127</v>
      </c>
      <c r="H36" s="512">
        <v>0</v>
      </c>
      <c r="I36" s="513"/>
      <c r="J36" s="513">
        <v>0</v>
      </c>
      <c r="K36" s="458" t="s">
        <v>127</v>
      </c>
      <c r="L36" s="309">
        <v>0</v>
      </c>
      <c r="M36" s="35">
        <v>0</v>
      </c>
      <c r="N36" s="35">
        <v>0</v>
      </c>
      <c r="O36" s="443" t="s">
        <v>127</v>
      </c>
      <c r="P36" s="35">
        <v>0</v>
      </c>
      <c r="Q36" s="372">
        <v>0</v>
      </c>
      <c r="R36" s="181">
        <v>0</v>
      </c>
      <c r="S36" s="167"/>
      <c r="T36" s="167"/>
      <c r="U36" s="165"/>
      <c r="V36" s="165"/>
    </row>
    <row r="37" spans="2:22" ht="15" thickBot="1" x14ac:dyDescent="0.35">
      <c r="B37" s="95" t="s">
        <v>52</v>
      </c>
      <c r="C37" s="139"/>
      <c r="D37" s="282">
        <v>0</v>
      </c>
      <c r="E37" s="312">
        <v>0</v>
      </c>
      <c r="F37" s="312">
        <v>0</v>
      </c>
      <c r="G37" s="182" t="s">
        <v>127</v>
      </c>
      <c r="H37" s="514">
        <v>0</v>
      </c>
      <c r="I37" s="515">
        <v>0</v>
      </c>
      <c r="J37" s="515">
        <v>0</v>
      </c>
      <c r="K37" s="759" t="s">
        <v>127</v>
      </c>
      <c r="L37" s="360">
        <v>0</v>
      </c>
      <c r="M37" s="547">
        <v>0</v>
      </c>
      <c r="N37" s="96">
        <v>0</v>
      </c>
      <c r="O37" s="554" t="s">
        <v>127</v>
      </c>
      <c r="P37" s="96">
        <v>0</v>
      </c>
      <c r="Q37" s="373">
        <v>0</v>
      </c>
      <c r="R37" s="182">
        <v>0</v>
      </c>
      <c r="S37" s="172"/>
      <c r="T37" s="172"/>
      <c r="U37" s="168"/>
      <c r="V37" s="168"/>
    </row>
    <row r="38" spans="2:22" x14ac:dyDescent="0.3">
      <c r="B38" s="198"/>
      <c r="C38" s="204"/>
      <c r="D38" s="380"/>
      <c r="E38" s="380"/>
      <c r="F38" s="380"/>
      <c r="G38" s="380"/>
      <c r="H38" s="516"/>
      <c r="I38" s="516"/>
      <c r="J38" s="516"/>
      <c r="K38" s="439"/>
      <c r="L38" s="380"/>
      <c r="M38" s="380"/>
      <c r="N38" s="380"/>
      <c r="O38" s="439"/>
      <c r="P38" s="380"/>
      <c r="Q38" s="369"/>
      <c r="R38" s="391"/>
      <c r="S38" s="778"/>
      <c r="T38" s="171"/>
      <c r="U38" s="171"/>
      <c r="V38" s="171"/>
    </row>
    <row r="39" spans="2:22" ht="15" thickBot="1" x14ac:dyDescent="0.35">
      <c r="B39" s="95" t="s">
        <v>53</v>
      </c>
      <c r="C39" s="139"/>
      <c r="D39" s="282">
        <v>11911</v>
      </c>
      <c r="E39" s="312">
        <v>1391091.0781997168</v>
      </c>
      <c r="F39" s="312">
        <v>11911</v>
      </c>
      <c r="G39" s="438">
        <v>8.5623437506440227E-3</v>
      </c>
      <c r="H39" s="514">
        <v>2413208.29</v>
      </c>
      <c r="I39" s="515">
        <v>45232872.67241177</v>
      </c>
      <c r="J39" s="515">
        <v>2413208.29</v>
      </c>
      <c r="K39" s="438">
        <v>5.335076344757235E-2</v>
      </c>
      <c r="L39" s="282">
        <v>2180.1094232</v>
      </c>
      <c r="M39" s="312">
        <v>112888.21823700596</v>
      </c>
      <c r="N39" s="96">
        <v>2180.1094232</v>
      </c>
      <c r="O39" s="450">
        <v>1.9312107651685274E-2</v>
      </c>
      <c r="P39" s="96">
        <v>2565.9887911064002</v>
      </c>
      <c r="Q39" s="97">
        <v>0.32960755299999372</v>
      </c>
      <c r="R39" s="179">
        <v>11032.981674999999</v>
      </c>
      <c r="S39" s="168"/>
      <c r="T39" s="168"/>
      <c r="U39" s="168"/>
      <c r="V39" s="168"/>
    </row>
    <row r="40" spans="2:22" ht="16.8" thickBot="1" x14ac:dyDescent="0.35">
      <c r="B40" s="792" t="s">
        <v>105</v>
      </c>
      <c r="C40" s="793"/>
      <c r="D40" s="155"/>
      <c r="E40" s="156"/>
      <c r="F40" s="156"/>
      <c r="G40" s="157"/>
      <c r="H40" s="551"/>
      <c r="I40" s="552">
        <v>0</v>
      </c>
      <c r="J40" s="552"/>
      <c r="K40" s="553" t="s">
        <v>127</v>
      </c>
      <c r="L40" s="155"/>
      <c r="M40" s="156"/>
      <c r="N40" s="156"/>
      <c r="O40" s="451"/>
      <c r="P40" s="156"/>
      <c r="Q40" s="374"/>
      <c r="R40" s="157"/>
      <c r="S40" s="168"/>
      <c r="T40" s="168"/>
      <c r="U40" s="168"/>
      <c r="V40" s="168"/>
    </row>
    <row r="41" spans="2:22" s="767" customFormat="1" ht="16.2" x14ac:dyDescent="0.3">
      <c r="B41" s="767" t="s">
        <v>142</v>
      </c>
      <c r="K41" s="771"/>
      <c r="L41" s="772"/>
      <c r="M41" s="772"/>
      <c r="N41" s="772"/>
      <c r="O41" s="771"/>
      <c r="P41" s="772"/>
      <c r="Q41" s="773"/>
      <c r="R41" s="772"/>
      <c r="U41" s="772"/>
      <c r="V41" s="772"/>
    </row>
    <row r="42" spans="2:22" s="767" customFormat="1" ht="16.2" x14ac:dyDescent="0.3">
      <c r="B42" s="767" t="s">
        <v>106</v>
      </c>
      <c r="K42" s="771"/>
      <c r="L42" s="772"/>
      <c r="M42" s="772"/>
      <c r="N42" s="772"/>
      <c r="O42" s="771"/>
      <c r="P42" s="772"/>
      <c r="Q42" s="773"/>
      <c r="R42" s="772"/>
      <c r="U42" s="772"/>
      <c r="V42" s="772"/>
    </row>
    <row r="43" spans="2:22" s="767" customFormat="1" ht="16.2" x14ac:dyDescent="0.3">
      <c r="B43" s="767" t="s">
        <v>107</v>
      </c>
      <c r="K43" s="771"/>
      <c r="L43" s="772"/>
      <c r="M43" s="772"/>
      <c r="N43" s="772"/>
      <c r="O43" s="771"/>
      <c r="P43" s="772"/>
      <c r="Q43" s="773"/>
      <c r="R43" s="772"/>
      <c r="U43" s="772"/>
      <c r="V43" s="772"/>
    </row>
    <row r="44" spans="2:22" s="767" customFormat="1" ht="16.2" x14ac:dyDescent="0.3">
      <c r="B44" s="767" t="s">
        <v>108</v>
      </c>
      <c r="K44" s="771"/>
      <c r="L44" s="772"/>
      <c r="M44" s="772"/>
      <c r="N44" s="772"/>
      <c r="O44" s="771"/>
      <c r="P44" s="772"/>
      <c r="Q44" s="773"/>
      <c r="R44" s="772"/>
      <c r="U44" s="772"/>
      <c r="V44" s="772"/>
    </row>
    <row r="45" spans="2:22" s="767" customFormat="1" x14ac:dyDescent="0.3">
      <c r="B45" s="767" t="s">
        <v>109</v>
      </c>
      <c r="K45" s="771"/>
      <c r="L45" s="772"/>
      <c r="M45" s="772"/>
      <c r="N45" s="772"/>
      <c r="O45" s="771"/>
      <c r="P45" s="772"/>
      <c r="Q45" s="773"/>
      <c r="R45" s="772"/>
      <c r="U45" s="772"/>
      <c r="V45" s="772"/>
    </row>
    <row r="46" spans="2:22" s="767" customFormat="1" x14ac:dyDescent="0.3">
      <c r="K46" s="771"/>
      <c r="L46" s="772"/>
      <c r="M46" s="772"/>
      <c r="N46" s="772"/>
      <c r="O46" s="771"/>
      <c r="P46" s="772"/>
      <c r="Q46" s="773"/>
      <c r="R46" s="772"/>
      <c r="U46" s="772"/>
      <c r="V46" s="772"/>
    </row>
    <row r="47" spans="2:22" s="767" customFormat="1" x14ac:dyDescent="0.3">
      <c r="K47" s="771"/>
      <c r="L47" s="772"/>
      <c r="M47" s="772"/>
      <c r="N47" s="772"/>
      <c r="O47" s="771"/>
      <c r="P47" s="772"/>
      <c r="Q47" s="773"/>
      <c r="R47" s="772"/>
      <c r="U47" s="772"/>
      <c r="V47" s="772"/>
    </row>
  </sheetData>
  <sortState ref="C8:C12">
    <sortCondition ref="C7:C12"/>
  </sortState>
  <mergeCells count="9">
    <mergeCell ref="B40:C40"/>
    <mergeCell ref="B30:B34"/>
    <mergeCell ref="D3:G3"/>
    <mergeCell ref="H3:K3"/>
    <mergeCell ref="L3:R3"/>
    <mergeCell ref="B24:B26"/>
    <mergeCell ref="B14:B16"/>
    <mergeCell ref="B7:B13"/>
    <mergeCell ref="B17:B19"/>
  </mergeCells>
  <pageMargins left="0.25" right="0.25" top="0.75" bottom="0.75" header="0.3" footer="0.3"/>
  <pageSetup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Y32"/>
  <sheetViews>
    <sheetView zoomScaleNormal="100" zoomScaleSheetLayoutView="100" workbookViewId="0">
      <selection activeCell="C21" sqref="C21"/>
    </sheetView>
  </sheetViews>
  <sheetFormatPr defaultColWidth="9.33203125" defaultRowHeight="13.8" x14ac:dyDescent="0.3"/>
  <cols>
    <col min="1" max="1" width="4.33203125" style="760" customWidth="1"/>
    <col min="2" max="2" width="22.109375" style="582" customWidth="1"/>
    <col min="3" max="3" width="48" style="582" customWidth="1"/>
    <col min="4" max="8" width="13.5546875" style="582" customWidth="1"/>
    <col min="9" max="9" width="14.5546875" style="687" customWidth="1"/>
    <col min="10" max="10" width="16.33203125" style="760" customWidth="1"/>
    <col min="11" max="11" width="13.5546875" style="582" customWidth="1"/>
    <col min="12" max="14" width="9.33203125" style="582"/>
    <col min="15" max="15" width="9.33203125" style="582" customWidth="1"/>
    <col min="16" max="16384" width="9.33203125" style="582"/>
  </cols>
  <sheetData>
    <row r="1" spans="1:19" s="760" customFormat="1" ht="14.4" x14ac:dyDescent="0.3">
      <c r="B1" s="762" t="s">
        <v>110</v>
      </c>
      <c r="I1" s="765"/>
    </row>
    <row r="2" spans="1:19" s="760" customFormat="1" ht="15" thickBot="1" x14ac:dyDescent="0.35">
      <c r="A2" s="763"/>
      <c r="B2" s="762" t="s">
        <v>56</v>
      </c>
      <c r="C2" s="763"/>
      <c r="D2" s="763"/>
      <c r="E2" s="763"/>
      <c r="F2" s="763"/>
      <c r="G2" s="763"/>
      <c r="H2" s="763"/>
      <c r="I2" s="765"/>
    </row>
    <row r="3" spans="1:19" ht="43.2" customHeight="1" thickBot="1" x14ac:dyDescent="0.35">
      <c r="A3" s="760" t="s">
        <v>2</v>
      </c>
      <c r="B3" s="584"/>
      <c r="C3" s="585"/>
      <c r="D3" s="824" t="s">
        <v>7</v>
      </c>
      <c r="E3" s="825"/>
      <c r="F3" s="826" t="s">
        <v>111</v>
      </c>
      <c r="G3" s="827"/>
      <c r="H3" s="828" t="s">
        <v>57</v>
      </c>
      <c r="I3" s="829"/>
    </row>
    <row r="4" spans="1:19" ht="21" customHeight="1" thickBot="1" x14ac:dyDescent="0.35">
      <c r="B4" s="587"/>
      <c r="C4" s="588"/>
      <c r="D4" s="589" t="s">
        <v>10</v>
      </c>
      <c r="E4" s="590" t="s">
        <v>11</v>
      </c>
      <c r="F4" s="591" t="s">
        <v>12</v>
      </c>
      <c r="G4" s="592" t="s">
        <v>13</v>
      </c>
      <c r="H4" s="593" t="s">
        <v>14</v>
      </c>
      <c r="I4" s="594" t="s">
        <v>15</v>
      </c>
    </row>
    <row r="5" spans="1:19" ht="52.5" customHeight="1" thickBot="1" x14ac:dyDescent="0.35">
      <c r="B5" s="595"/>
      <c r="C5" s="596"/>
      <c r="D5" s="816" t="s">
        <v>68</v>
      </c>
      <c r="E5" s="817"/>
      <c r="F5" s="818" t="s">
        <v>112</v>
      </c>
      <c r="G5" s="819"/>
      <c r="H5" s="820" t="s">
        <v>76</v>
      </c>
      <c r="I5" s="821"/>
    </row>
    <row r="6" spans="1:19" ht="28.2" thickBot="1" x14ac:dyDescent="0.35">
      <c r="B6" s="597" t="s">
        <v>31</v>
      </c>
      <c r="C6" s="598" t="s">
        <v>113</v>
      </c>
      <c r="D6" s="599" t="s">
        <v>114</v>
      </c>
      <c r="E6" s="600" t="s">
        <v>115</v>
      </c>
      <c r="F6" s="599" t="s">
        <v>114</v>
      </c>
      <c r="G6" s="600" t="s">
        <v>115</v>
      </c>
      <c r="H6" s="599" t="s">
        <v>114</v>
      </c>
      <c r="I6" s="601" t="s">
        <v>115</v>
      </c>
      <c r="J6" s="583"/>
      <c r="K6" s="583"/>
      <c r="L6" s="583"/>
      <c r="M6" s="583"/>
      <c r="N6" s="583"/>
    </row>
    <row r="7" spans="1:19" x14ac:dyDescent="0.3">
      <c r="B7" s="832" t="s">
        <v>33</v>
      </c>
      <c r="C7" s="602" t="s">
        <v>116</v>
      </c>
      <c r="D7" s="603">
        <v>0</v>
      </c>
      <c r="E7" s="604">
        <v>18</v>
      </c>
      <c r="F7" s="605">
        <v>0</v>
      </c>
      <c r="G7" s="606">
        <v>5400</v>
      </c>
      <c r="H7" s="603">
        <v>0</v>
      </c>
      <c r="I7" s="604">
        <v>5.3360000000000003</v>
      </c>
      <c r="J7" s="583"/>
      <c r="K7" s="583"/>
      <c r="L7" s="583"/>
      <c r="M7" s="583"/>
      <c r="N7" s="583"/>
      <c r="O7" s="607"/>
      <c r="P7" s="583"/>
      <c r="Q7" s="583"/>
      <c r="R7" s="583"/>
      <c r="S7" s="583"/>
    </row>
    <row r="8" spans="1:19" x14ac:dyDescent="0.3">
      <c r="B8" s="833"/>
      <c r="C8" s="608" t="s">
        <v>117</v>
      </c>
      <c r="D8" s="609">
        <v>0</v>
      </c>
      <c r="E8" s="610">
        <v>490</v>
      </c>
      <c r="F8" s="611">
        <v>0</v>
      </c>
      <c r="G8" s="612">
        <v>28110</v>
      </c>
      <c r="H8" s="609">
        <v>0</v>
      </c>
      <c r="I8" s="610">
        <v>71.514145999999954</v>
      </c>
      <c r="J8" s="583"/>
      <c r="K8" s="583"/>
      <c r="L8" s="583"/>
      <c r="M8" s="583"/>
      <c r="N8" s="583"/>
      <c r="O8" s="607"/>
      <c r="P8" s="583"/>
      <c r="Q8" s="583"/>
      <c r="R8" s="583"/>
      <c r="S8" s="583"/>
    </row>
    <row r="9" spans="1:19" x14ac:dyDescent="0.3">
      <c r="B9" s="833"/>
      <c r="C9" s="613" t="s">
        <v>118</v>
      </c>
      <c r="D9" s="609">
        <v>0</v>
      </c>
      <c r="E9" s="614">
        <v>1317</v>
      </c>
      <c r="F9" s="611">
        <v>0</v>
      </c>
      <c r="G9" s="615">
        <v>77325</v>
      </c>
      <c r="H9" s="609"/>
      <c r="I9" s="614">
        <v>1449.511</v>
      </c>
      <c r="J9" s="583"/>
      <c r="K9" s="583"/>
      <c r="L9" s="583"/>
      <c r="M9" s="583"/>
      <c r="N9" s="583"/>
      <c r="O9" s="607"/>
      <c r="P9" s="583"/>
      <c r="Q9" s="583"/>
      <c r="R9" s="583"/>
      <c r="S9" s="583"/>
    </row>
    <row r="10" spans="1:19" x14ac:dyDescent="0.3">
      <c r="B10" s="833"/>
      <c r="C10" s="616" t="s">
        <v>119</v>
      </c>
      <c r="D10" s="617">
        <v>0</v>
      </c>
      <c r="E10" s="610">
        <v>0</v>
      </c>
      <c r="F10" s="611">
        <v>0</v>
      </c>
      <c r="G10" s="618">
        <v>0</v>
      </c>
      <c r="H10" s="617"/>
      <c r="I10" s="610">
        <v>0</v>
      </c>
      <c r="J10" s="583"/>
      <c r="K10" s="583"/>
      <c r="L10" s="583"/>
      <c r="M10" s="583"/>
      <c r="N10" s="583"/>
      <c r="O10" s="607"/>
      <c r="P10" s="583"/>
      <c r="Q10" s="583"/>
      <c r="R10" s="583"/>
      <c r="S10" s="583"/>
    </row>
    <row r="11" spans="1:19" x14ac:dyDescent="0.3">
      <c r="B11" s="833"/>
      <c r="C11" s="616" t="s">
        <v>87</v>
      </c>
      <c r="D11" s="617">
        <v>0</v>
      </c>
      <c r="E11" s="610">
        <v>6168</v>
      </c>
      <c r="F11" s="619">
        <v>0</v>
      </c>
      <c r="G11" s="618">
        <v>0</v>
      </c>
      <c r="H11" s="617"/>
      <c r="I11" s="610">
        <v>167.06489999999999</v>
      </c>
      <c r="J11" s="583"/>
      <c r="K11" s="583"/>
      <c r="L11" s="583"/>
      <c r="M11" s="583"/>
      <c r="N11" s="583"/>
      <c r="O11" s="607"/>
      <c r="P11" s="583"/>
      <c r="Q11" s="583"/>
      <c r="R11" s="583"/>
      <c r="S11" s="583"/>
    </row>
    <row r="12" spans="1:19" x14ac:dyDescent="0.3">
      <c r="B12" s="833"/>
      <c r="C12" s="616" t="s">
        <v>120</v>
      </c>
      <c r="D12" s="617">
        <v>3</v>
      </c>
      <c r="E12" s="610">
        <v>182</v>
      </c>
      <c r="F12" s="620">
        <v>300</v>
      </c>
      <c r="G12" s="618">
        <v>9615</v>
      </c>
      <c r="H12" s="621">
        <v>0.42735000000000001</v>
      </c>
      <c r="I12" s="622">
        <v>21.6180272</v>
      </c>
      <c r="J12" s="583"/>
      <c r="K12" s="583"/>
      <c r="L12" s="583"/>
      <c r="M12" s="583"/>
      <c r="N12" s="583"/>
      <c r="O12" s="607"/>
      <c r="P12" s="583"/>
      <c r="Q12" s="583"/>
      <c r="R12" s="583"/>
      <c r="S12" s="583"/>
    </row>
    <row r="13" spans="1:19" ht="14.4" thickBot="1" x14ac:dyDescent="0.35">
      <c r="B13" s="834"/>
      <c r="C13" s="623" t="s">
        <v>89</v>
      </c>
      <c r="D13" s="624">
        <v>3</v>
      </c>
      <c r="E13" s="625">
        <v>8175</v>
      </c>
      <c r="F13" s="626">
        <v>300</v>
      </c>
      <c r="G13" s="627">
        <v>120450</v>
      </c>
      <c r="H13" s="628">
        <v>0.42735000000000001</v>
      </c>
      <c r="I13" s="629">
        <v>1715.0440732</v>
      </c>
      <c r="J13" s="583"/>
      <c r="K13" s="583"/>
      <c r="L13" s="583"/>
      <c r="M13" s="583"/>
      <c r="N13" s="583"/>
    </row>
    <row r="14" spans="1:19" ht="14.4" customHeight="1" x14ac:dyDescent="0.3">
      <c r="B14" s="830" t="s">
        <v>34</v>
      </c>
      <c r="C14" s="602" t="s">
        <v>139</v>
      </c>
      <c r="D14" s="630">
        <v>0</v>
      </c>
      <c r="E14" s="631">
        <v>0</v>
      </c>
      <c r="F14" s="632">
        <v>0</v>
      </c>
      <c r="G14" s="633">
        <v>0</v>
      </c>
      <c r="H14" s="634"/>
      <c r="I14" s="604">
        <v>0</v>
      </c>
      <c r="J14" s="583"/>
      <c r="K14" s="583"/>
      <c r="L14" s="583"/>
      <c r="M14" s="583"/>
      <c r="N14" s="583"/>
    </row>
    <row r="15" spans="1:19" ht="14.4" customHeight="1" x14ac:dyDescent="0.3">
      <c r="B15" s="831"/>
      <c r="C15" s="635" t="s">
        <v>91</v>
      </c>
      <c r="D15" s="609">
        <v>0</v>
      </c>
      <c r="E15" s="636">
        <v>0</v>
      </c>
      <c r="F15" s="637">
        <v>0</v>
      </c>
      <c r="G15" s="618">
        <v>0</v>
      </c>
      <c r="H15" s="638"/>
      <c r="I15" s="610">
        <v>0</v>
      </c>
      <c r="J15" s="583"/>
      <c r="K15" s="583"/>
      <c r="L15" s="583"/>
      <c r="M15" s="583"/>
      <c r="N15" s="583"/>
    </row>
    <row r="16" spans="1:19" ht="14.4" customHeight="1" thickBot="1" x14ac:dyDescent="0.35">
      <c r="B16" s="831"/>
      <c r="C16" s="639" t="s">
        <v>37</v>
      </c>
      <c r="D16" s="640">
        <v>0</v>
      </c>
      <c r="E16" s="641">
        <v>0</v>
      </c>
      <c r="F16" s="642">
        <v>0</v>
      </c>
      <c r="G16" s="643">
        <v>0</v>
      </c>
      <c r="H16" s="644"/>
      <c r="I16" s="645">
        <v>0</v>
      </c>
      <c r="J16" s="583"/>
      <c r="K16" s="583"/>
      <c r="L16" s="583"/>
      <c r="M16" s="583"/>
      <c r="N16" s="583"/>
    </row>
    <row r="17" spans="2:25" ht="14.4" customHeight="1" x14ac:dyDescent="0.3">
      <c r="B17" s="822" t="s">
        <v>38</v>
      </c>
      <c r="C17" s="602" t="s">
        <v>122</v>
      </c>
      <c r="D17" s="646">
        <v>0</v>
      </c>
      <c r="E17" s="647">
        <v>0</v>
      </c>
      <c r="F17" s="648">
        <v>0</v>
      </c>
      <c r="G17" s="649">
        <v>0</v>
      </c>
      <c r="H17" s="650"/>
      <c r="I17" s="651">
        <v>0</v>
      </c>
      <c r="J17" s="583"/>
      <c r="K17" s="583"/>
      <c r="L17" s="583"/>
      <c r="M17" s="583"/>
      <c r="N17" s="583"/>
    </row>
    <row r="18" spans="2:25" x14ac:dyDescent="0.3">
      <c r="B18" s="823"/>
      <c r="C18" s="639" t="s">
        <v>93</v>
      </c>
      <c r="D18" s="617">
        <v>134</v>
      </c>
      <c r="E18" s="610">
        <v>3601</v>
      </c>
      <c r="F18" s="652">
        <v>0</v>
      </c>
      <c r="G18" s="653">
        <v>0</v>
      </c>
      <c r="H18" s="654">
        <v>16.616</v>
      </c>
      <c r="I18" s="655">
        <v>446.524</v>
      </c>
      <c r="J18" s="766"/>
      <c r="K18" s="583"/>
      <c r="L18" s="583"/>
      <c r="M18" s="583"/>
      <c r="N18" s="583"/>
    </row>
    <row r="19" spans="2:25" ht="14.4" thickBot="1" x14ac:dyDescent="0.35">
      <c r="B19" s="823"/>
      <c r="C19" s="623" t="s">
        <v>94</v>
      </c>
      <c r="D19" s="624">
        <v>134</v>
      </c>
      <c r="E19" s="625">
        <v>3601</v>
      </c>
      <c r="F19" s="626">
        <v>0</v>
      </c>
      <c r="G19" s="627">
        <v>0</v>
      </c>
      <c r="H19" s="628">
        <v>16.616</v>
      </c>
      <c r="I19" s="629">
        <v>446.524</v>
      </c>
      <c r="J19" s="583"/>
      <c r="K19" s="583"/>
      <c r="L19" s="583"/>
      <c r="M19" s="583"/>
      <c r="N19" s="583"/>
    </row>
    <row r="20" spans="2:25" ht="15.75" customHeight="1" thickBot="1" x14ac:dyDescent="0.35">
      <c r="B20" s="680" t="s">
        <v>40</v>
      </c>
      <c r="C20" s="681"/>
      <c r="D20" s="624">
        <v>137</v>
      </c>
      <c r="E20" s="625">
        <v>11776</v>
      </c>
      <c r="F20" s="626">
        <v>300</v>
      </c>
      <c r="G20" s="627">
        <v>120450</v>
      </c>
      <c r="H20" s="682">
        <v>17.04335</v>
      </c>
      <c r="I20" s="629">
        <v>2161.5680732000001</v>
      </c>
      <c r="J20" s="683"/>
    </row>
    <row r="21" spans="2:25" ht="15" customHeight="1" x14ac:dyDescent="0.3">
      <c r="B21" s="688"/>
      <c r="C21" s="684"/>
      <c r="D21" s="662"/>
      <c r="E21" s="663"/>
      <c r="F21" s="662"/>
      <c r="G21" s="664"/>
      <c r="H21" s="662"/>
      <c r="I21" s="685"/>
      <c r="J21" s="761"/>
    </row>
    <row r="22" spans="2:25" ht="15.6" thickBot="1" x14ac:dyDescent="0.35">
      <c r="B22" s="665" t="s">
        <v>99</v>
      </c>
      <c r="C22" s="666" t="s">
        <v>140</v>
      </c>
      <c r="D22" s="667"/>
      <c r="E22" s="668"/>
      <c r="F22" s="665"/>
      <c r="G22" s="669"/>
      <c r="H22" s="665"/>
      <c r="I22" s="670"/>
      <c r="J22" s="583"/>
      <c r="K22" s="583"/>
      <c r="L22" s="583"/>
      <c r="M22" s="583"/>
      <c r="N22" s="583"/>
    </row>
    <row r="23" spans="2:25" x14ac:dyDescent="0.3">
      <c r="B23" s="814" t="s">
        <v>123</v>
      </c>
      <c r="C23" s="671" t="s">
        <v>101</v>
      </c>
      <c r="D23" s="630">
        <v>0</v>
      </c>
      <c r="E23" s="631">
        <v>0</v>
      </c>
      <c r="F23" s="632">
        <v>0</v>
      </c>
      <c r="G23" s="633">
        <v>0</v>
      </c>
      <c r="H23" s="634"/>
      <c r="I23" s="604"/>
      <c r="J23" s="583"/>
      <c r="K23" s="583"/>
      <c r="L23" s="583"/>
      <c r="M23" s="583"/>
      <c r="N23" s="583"/>
    </row>
    <row r="24" spans="2:25" ht="14.4" thickBot="1" x14ac:dyDescent="0.35">
      <c r="B24" s="815"/>
      <c r="C24" s="672" t="s">
        <v>124</v>
      </c>
      <c r="D24" s="640">
        <v>0</v>
      </c>
      <c r="E24" s="641">
        <v>0</v>
      </c>
      <c r="F24" s="642">
        <v>0</v>
      </c>
      <c r="G24" s="643">
        <v>0</v>
      </c>
      <c r="H24" s="644"/>
      <c r="I24" s="645"/>
      <c r="J24" s="761"/>
    </row>
    <row r="25" spans="2:25" x14ac:dyDescent="0.3">
      <c r="B25" s="665" t="s">
        <v>50</v>
      </c>
      <c r="C25" s="666"/>
      <c r="D25" s="667"/>
      <c r="E25" s="668"/>
      <c r="F25" s="665"/>
      <c r="G25" s="669"/>
      <c r="H25" s="665"/>
      <c r="I25" s="670"/>
      <c r="J25" s="674"/>
    </row>
    <row r="26" spans="2:25" x14ac:dyDescent="0.3">
      <c r="B26" s="675" t="s">
        <v>51</v>
      </c>
      <c r="C26" s="676"/>
      <c r="D26" s="677">
        <v>0</v>
      </c>
      <c r="E26" s="694">
        <v>0</v>
      </c>
      <c r="F26" s="693">
        <v>0</v>
      </c>
      <c r="G26" s="653">
        <v>0</v>
      </c>
      <c r="H26" s="690"/>
      <c r="I26" s="678"/>
      <c r="J26" s="679"/>
    </row>
    <row r="27" spans="2:25" ht="14.4" thickBot="1" x14ac:dyDescent="0.35">
      <c r="B27" s="680" t="s">
        <v>52</v>
      </c>
      <c r="C27" s="681"/>
      <c r="D27" s="624">
        <v>0</v>
      </c>
      <c r="E27" s="625">
        <v>0</v>
      </c>
      <c r="F27" s="691">
        <v>0</v>
      </c>
      <c r="G27" s="692">
        <v>0</v>
      </c>
      <c r="H27" s="682">
        <v>0</v>
      </c>
      <c r="I27" s="629">
        <v>0</v>
      </c>
      <c r="J27" s="683"/>
    </row>
    <row r="28" spans="2:25" x14ac:dyDescent="0.3">
      <c r="B28" s="662"/>
      <c r="C28" s="684"/>
      <c r="D28" s="662"/>
      <c r="E28" s="663"/>
      <c r="F28" s="662"/>
      <c r="G28" s="664"/>
      <c r="H28" s="662"/>
      <c r="I28" s="685"/>
      <c r="J28" s="761"/>
    </row>
    <row r="29" spans="2:25" ht="14.4" thickBot="1" x14ac:dyDescent="0.35">
      <c r="B29" s="680" t="s">
        <v>53</v>
      </c>
      <c r="C29" s="681"/>
      <c r="D29" s="656">
        <v>137</v>
      </c>
      <c r="E29" s="657">
        <v>19951</v>
      </c>
      <c r="F29" s="658">
        <v>300</v>
      </c>
      <c r="G29" s="659">
        <v>120450</v>
      </c>
      <c r="H29" s="660">
        <v>17.04335</v>
      </c>
      <c r="I29" s="661">
        <v>2161.5680732000001</v>
      </c>
      <c r="J29" s="674"/>
    </row>
    <row r="30" spans="2:25" s="760" customFormat="1" ht="15" x14ac:dyDescent="0.3">
      <c r="B30" s="813" t="s">
        <v>141</v>
      </c>
      <c r="C30" s="813"/>
      <c r="D30" s="813"/>
      <c r="E30" s="813"/>
      <c r="F30" s="813"/>
      <c r="G30" s="813"/>
      <c r="H30" s="813"/>
      <c r="I30" s="813"/>
      <c r="J30" s="764"/>
      <c r="K30" s="764"/>
      <c r="L30" s="764"/>
      <c r="M30" s="764"/>
      <c r="N30" s="764"/>
      <c r="O30" s="764"/>
      <c r="P30" s="764"/>
      <c r="Q30" s="764"/>
      <c r="R30" s="764"/>
      <c r="S30" s="764"/>
      <c r="T30" s="764"/>
      <c r="U30" s="764"/>
      <c r="V30" s="764"/>
      <c r="W30" s="764"/>
      <c r="X30" s="764"/>
      <c r="Y30" s="764"/>
    </row>
    <row r="31" spans="2:25" s="760" customFormat="1" x14ac:dyDescent="0.3">
      <c r="I31" s="765"/>
    </row>
    <row r="32" spans="2:25" s="760" customFormat="1" x14ac:dyDescent="0.3">
      <c r="I32" s="765"/>
    </row>
  </sheetData>
  <mergeCells count="11">
    <mergeCell ref="D3:E3"/>
    <mergeCell ref="F3:G3"/>
    <mergeCell ref="H3:I3"/>
    <mergeCell ref="B14:B16"/>
    <mergeCell ref="B7:B13"/>
    <mergeCell ref="B30:I30"/>
    <mergeCell ref="B23:B24"/>
    <mergeCell ref="D5:E5"/>
    <mergeCell ref="F5:G5"/>
    <mergeCell ref="H5:I5"/>
    <mergeCell ref="B17:B19"/>
  </mergeCells>
  <pageMargins left="0.25" right="0.25" top="0.75" bottom="0.75" header="0.3" footer="0.3"/>
  <pageSetup scale="77"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D30"/>
  <sheetViews>
    <sheetView zoomScale="90" zoomScaleNormal="90" zoomScaleSheetLayoutView="100" workbookViewId="0">
      <selection activeCell="G12" sqref="G12"/>
    </sheetView>
  </sheetViews>
  <sheetFormatPr defaultColWidth="9.33203125" defaultRowHeight="14.4" x14ac:dyDescent="0.3"/>
  <cols>
    <col min="1" max="1" width="4.33203125" customWidth="1"/>
    <col min="2" max="2" width="22.109375" customWidth="1"/>
    <col min="3" max="3" width="35" customWidth="1"/>
    <col min="4" max="8" width="13.5546875" customWidth="1"/>
    <col min="9" max="9" width="14.5546875" customWidth="1"/>
    <col min="10" max="10" width="16.33203125" customWidth="1"/>
    <col min="11" max="11" width="16.33203125" style="5" customWidth="1"/>
    <col min="12" max="13" width="16.33203125" customWidth="1"/>
    <col min="14" max="15" width="15.6640625" style="2" customWidth="1"/>
    <col min="16" max="16" width="13.5546875" customWidth="1"/>
    <col min="20" max="20" width="9.33203125" customWidth="1"/>
  </cols>
  <sheetData>
    <row r="1" spans="1:24" ht="23.4" x14ac:dyDescent="0.45">
      <c r="A1" s="1" t="s">
        <v>0</v>
      </c>
      <c r="K1" s="166"/>
      <c r="N1" s="165"/>
      <c r="O1" s="165"/>
    </row>
    <row r="2" spans="1:24" x14ac:dyDescent="0.3">
      <c r="K2" s="166"/>
      <c r="N2" s="165"/>
      <c r="O2" s="165"/>
    </row>
    <row r="3" spans="1:24" ht="18.600000000000001" thickBot="1" x14ac:dyDescent="0.4">
      <c r="A3" s="6"/>
      <c r="B3" s="6" t="s">
        <v>56</v>
      </c>
      <c r="C3" s="6"/>
      <c r="D3" s="6"/>
      <c r="E3" s="6"/>
      <c r="F3" s="6"/>
      <c r="G3" s="6"/>
      <c r="H3" s="6"/>
      <c r="K3" s="175"/>
      <c r="N3" s="165"/>
      <c r="O3" s="165"/>
    </row>
    <row r="4" spans="1:24" ht="43.2" customHeight="1" thickBot="1" x14ac:dyDescent="0.35">
      <c r="A4" t="s">
        <v>2</v>
      </c>
      <c r="B4" s="222"/>
      <c r="C4" s="148"/>
      <c r="D4" s="840" t="s">
        <v>7</v>
      </c>
      <c r="E4" s="841"/>
      <c r="F4" s="842" t="s">
        <v>111</v>
      </c>
      <c r="G4" s="843"/>
      <c r="H4" s="844" t="s">
        <v>57</v>
      </c>
      <c r="I4" s="845"/>
      <c r="K4" s="166"/>
      <c r="M4" s="173" t="s">
        <v>7</v>
      </c>
      <c r="N4" s="173"/>
      <c r="O4" s="173"/>
    </row>
    <row r="5" spans="1:24" ht="21" customHeight="1" thickBot="1" x14ac:dyDescent="0.35">
      <c r="B5" s="241"/>
      <c r="C5" s="150"/>
      <c r="D5" s="223" t="s">
        <v>10</v>
      </c>
      <c r="E5" s="225" t="s">
        <v>11</v>
      </c>
      <c r="F5" s="235" t="s">
        <v>12</v>
      </c>
      <c r="G5" s="236" t="s">
        <v>13</v>
      </c>
      <c r="H5" s="224" t="s">
        <v>14</v>
      </c>
      <c r="I5" s="225" t="s">
        <v>15</v>
      </c>
      <c r="K5" s="166"/>
      <c r="N5" s="165"/>
      <c r="O5" s="165"/>
    </row>
    <row r="6" spans="1:24" ht="52.5" customHeight="1" thickBot="1" x14ac:dyDescent="0.35">
      <c r="B6" s="242"/>
      <c r="C6" s="149"/>
      <c r="D6" s="846" t="s">
        <v>68</v>
      </c>
      <c r="E6" s="847"/>
      <c r="F6" s="848" t="s">
        <v>112</v>
      </c>
      <c r="G6" s="849"/>
      <c r="H6" s="850" t="s">
        <v>76</v>
      </c>
      <c r="I6" s="851"/>
      <c r="K6" s="166" t="s">
        <v>126</v>
      </c>
      <c r="N6" s="165"/>
      <c r="O6" s="165"/>
    </row>
    <row r="7" spans="1:24" ht="29.4" thickBot="1" x14ac:dyDescent="0.35">
      <c r="B7" s="186" t="s">
        <v>31</v>
      </c>
      <c r="C7" s="186" t="s">
        <v>81</v>
      </c>
      <c r="D7" s="226" t="s">
        <v>114</v>
      </c>
      <c r="E7" s="243" t="s">
        <v>115</v>
      </c>
      <c r="F7" s="226" t="s">
        <v>114</v>
      </c>
      <c r="G7" s="243" t="s">
        <v>115</v>
      </c>
      <c r="H7" s="226" t="s">
        <v>114</v>
      </c>
      <c r="I7" s="239" t="s">
        <v>115</v>
      </c>
      <c r="J7" s="165"/>
      <c r="K7" s="165"/>
      <c r="L7" s="165"/>
      <c r="M7" s="165"/>
      <c r="N7" s="165"/>
      <c r="O7" s="165"/>
      <c r="P7" s="165"/>
      <c r="Q7" s="165"/>
      <c r="R7" s="165"/>
      <c r="S7" s="165"/>
    </row>
    <row r="8" spans="1:24" x14ac:dyDescent="0.3">
      <c r="B8" s="808" t="s">
        <v>82</v>
      </c>
      <c r="C8" s="183" t="s">
        <v>116</v>
      </c>
      <c r="D8" s="273">
        <v>0</v>
      </c>
      <c r="E8" s="227">
        <v>18</v>
      </c>
      <c r="F8" s="523">
        <v>0</v>
      </c>
      <c r="G8" s="524">
        <v>5400</v>
      </c>
      <c r="H8" s="192">
        <v>0</v>
      </c>
      <c r="I8" s="535">
        <v>5.3360000000000003</v>
      </c>
      <c r="J8" s="165"/>
      <c r="K8" s="165"/>
      <c r="L8" s="165"/>
      <c r="M8" s="165"/>
      <c r="N8" s="165"/>
      <c r="O8" s="165"/>
      <c r="P8" s="165"/>
      <c r="Q8" s="165"/>
      <c r="R8" s="165"/>
      <c r="S8" s="165"/>
      <c r="T8" s="170"/>
      <c r="U8" s="165"/>
      <c r="V8" s="165"/>
      <c r="W8" s="165"/>
      <c r="X8" s="165"/>
    </row>
    <row r="9" spans="1:24" x14ac:dyDescent="0.3">
      <c r="B9" s="809"/>
      <c r="C9" s="209" t="s">
        <v>117</v>
      </c>
      <c r="D9" s="276">
        <v>0</v>
      </c>
      <c r="E9" s="228">
        <v>490</v>
      </c>
      <c r="F9" s="489"/>
      <c r="G9" s="525">
        <v>27735</v>
      </c>
      <c r="H9" s="195">
        <v>0</v>
      </c>
      <c r="I9" s="285">
        <v>71.514145999999954</v>
      </c>
      <c r="J9" s="165"/>
      <c r="K9" s="165"/>
      <c r="L9" s="165"/>
      <c r="M9" s="165"/>
      <c r="N9" s="165"/>
      <c r="O9" s="165"/>
      <c r="P9" s="165"/>
      <c r="Q9" s="165"/>
      <c r="R9" s="165"/>
      <c r="S9" s="165"/>
      <c r="T9" s="170"/>
      <c r="U9" s="165"/>
      <c r="V9" s="165"/>
      <c r="W9" s="165"/>
      <c r="X9" s="165"/>
    </row>
    <row r="10" spans="1:24" x14ac:dyDescent="0.3">
      <c r="B10" s="809"/>
      <c r="C10" s="187" t="s">
        <v>118</v>
      </c>
      <c r="D10" s="276">
        <v>0</v>
      </c>
      <c r="E10" s="228">
        <f>'Qtr Electric Master'!D9</f>
        <v>1317</v>
      </c>
      <c r="F10" s="489"/>
      <c r="G10" s="569">
        <v>77325</v>
      </c>
      <c r="H10" s="195"/>
      <c r="I10" s="572">
        <f>'Qtr Electric Master'!L9</f>
        <v>1449.511</v>
      </c>
      <c r="J10" s="165"/>
      <c r="K10" s="165"/>
      <c r="L10" s="165"/>
      <c r="M10" s="165"/>
      <c r="N10" s="165"/>
      <c r="O10" s="165"/>
      <c r="P10" s="165"/>
      <c r="Q10" s="165"/>
      <c r="R10" s="165"/>
      <c r="S10" s="165"/>
      <c r="T10" s="170"/>
      <c r="U10" s="165"/>
      <c r="V10" s="165"/>
      <c r="W10" s="165"/>
      <c r="X10" s="165"/>
    </row>
    <row r="11" spans="1:24" x14ac:dyDescent="0.3">
      <c r="B11" s="809"/>
      <c r="C11" s="251" t="s">
        <v>119</v>
      </c>
      <c r="D11" s="268">
        <v>0</v>
      </c>
      <c r="E11" s="228"/>
      <c r="F11" s="489"/>
      <c r="G11" s="526"/>
      <c r="H11" s="247"/>
      <c r="I11" s="228"/>
      <c r="J11" s="165"/>
      <c r="K11" s="165"/>
      <c r="L11" s="165"/>
      <c r="M11" s="165"/>
      <c r="N11" s="165"/>
      <c r="O11" s="165"/>
      <c r="P11" s="165"/>
      <c r="Q11" s="165"/>
      <c r="R11" s="165"/>
      <c r="S11" s="165"/>
      <c r="T11" s="170"/>
      <c r="U11" s="165"/>
      <c r="V11" s="165"/>
      <c r="W11" s="165"/>
      <c r="X11" s="165"/>
    </row>
    <row r="12" spans="1:24" x14ac:dyDescent="0.3">
      <c r="B12" s="809"/>
      <c r="C12" s="251" t="s">
        <v>87</v>
      </c>
      <c r="D12" s="268">
        <v>0</v>
      </c>
      <c r="E12" s="285"/>
      <c r="F12" s="556" t="s">
        <v>127</v>
      </c>
      <c r="G12" s="526">
        <v>6884</v>
      </c>
      <c r="H12" s="317"/>
      <c r="I12" s="285"/>
      <c r="J12" s="165"/>
      <c r="K12" s="165"/>
      <c r="L12" s="165"/>
      <c r="M12" s="165"/>
      <c r="N12" s="165"/>
      <c r="O12" s="165"/>
      <c r="P12" s="165"/>
      <c r="Q12" s="165"/>
      <c r="R12" s="165"/>
      <c r="S12" s="165"/>
      <c r="T12" s="170"/>
      <c r="U12" s="165"/>
      <c r="V12" s="165"/>
      <c r="W12" s="165"/>
      <c r="X12" s="165"/>
    </row>
    <row r="13" spans="1:24" x14ac:dyDescent="0.3">
      <c r="B13" s="809"/>
      <c r="C13" s="251" t="s">
        <v>120</v>
      </c>
      <c r="D13" s="268">
        <v>3</v>
      </c>
      <c r="E13" s="285">
        <v>179</v>
      </c>
      <c r="F13" s="489">
        <v>300</v>
      </c>
      <c r="G13" s="526">
        <v>11195</v>
      </c>
      <c r="H13" s="452">
        <v>0.42735000000000001</v>
      </c>
      <c r="I13" s="285">
        <v>22.018027199999999</v>
      </c>
      <c r="J13" s="165"/>
      <c r="K13" s="165" t="s">
        <v>121</v>
      </c>
      <c r="L13" s="165"/>
      <c r="M13" s="165"/>
      <c r="N13" s="165"/>
      <c r="O13" s="165"/>
      <c r="P13" s="165"/>
      <c r="Q13" s="165"/>
      <c r="R13" s="165"/>
      <c r="S13" s="165"/>
      <c r="T13" s="170"/>
      <c r="U13" s="165"/>
      <c r="V13" s="165"/>
      <c r="W13" s="165"/>
      <c r="X13" s="165"/>
    </row>
    <row r="14" spans="1:24" ht="15" thickBot="1" x14ac:dyDescent="0.35">
      <c r="B14" s="810"/>
      <c r="C14" s="252" t="s">
        <v>89</v>
      </c>
      <c r="D14" s="318">
        <f>SUM(D8:D13)</f>
        <v>3</v>
      </c>
      <c r="E14" s="319">
        <f t="shared" ref="E14:I14" si="0">SUM(E8:E13)</f>
        <v>2004</v>
      </c>
      <c r="F14" s="528">
        <f t="shared" si="0"/>
        <v>300</v>
      </c>
      <c r="G14" s="555">
        <f t="shared" si="0"/>
        <v>128539</v>
      </c>
      <c r="H14" s="453">
        <f t="shared" si="0"/>
        <v>0.42735000000000001</v>
      </c>
      <c r="I14" s="320">
        <f t="shared" si="0"/>
        <v>1548.3791732</v>
      </c>
      <c r="J14" s="165"/>
      <c r="K14" s="165" t="e">
        <f>(H20+#REF!)*#REF!</f>
        <v>#REF!</v>
      </c>
      <c r="L14" s="165"/>
      <c r="M14" s="165"/>
      <c r="N14" s="165"/>
      <c r="O14" s="165"/>
      <c r="P14" s="165"/>
      <c r="Q14" s="165"/>
      <c r="R14" s="165"/>
      <c r="S14" s="165"/>
    </row>
    <row r="15" spans="1:24" ht="14.4" customHeight="1" x14ac:dyDescent="0.3">
      <c r="B15" s="835" t="s">
        <v>34</v>
      </c>
      <c r="C15" s="183" t="s">
        <v>128</v>
      </c>
      <c r="D15" s="273">
        <v>0</v>
      </c>
      <c r="E15" s="229"/>
      <c r="F15" s="529"/>
      <c r="G15" s="530"/>
      <c r="H15" s="454"/>
      <c r="I15" s="227"/>
      <c r="J15" s="165"/>
      <c r="K15" s="165"/>
      <c r="L15" s="165"/>
      <c r="M15" s="165"/>
      <c r="N15" s="165"/>
      <c r="O15" s="165"/>
      <c r="P15" s="165"/>
      <c r="Q15" s="165"/>
      <c r="R15" s="165"/>
      <c r="S15" s="165"/>
    </row>
    <row r="16" spans="1:24" ht="14.4" customHeight="1" x14ac:dyDescent="0.3">
      <c r="B16" s="836"/>
      <c r="C16" s="176" t="s">
        <v>91</v>
      </c>
      <c r="D16" s="276">
        <v>0</v>
      </c>
      <c r="E16" s="119"/>
      <c r="F16" s="495"/>
      <c r="G16" s="526"/>
      <c r="H16" s="194"/>
      <c r="I16" s="228"/>
      <c r="J16" s="165"/>
      <c r="K16" s="165"/>
      <c r="L16" s="165"/>
      <c r="M16" s="165"/>
      <c r="N16" s="165"/>
      <c r="O16" s="165"/>
      <c r="P16" s="165"/>
      <c r="Q16" s="165"/>
      <c r="R16" s="165"/>
      <c r="S16" s="165"/>
    </row>
    <row r="17" spans="2:30" ht="14.4" customHeight="1" thickBot="1" x14ac:dyDescent="0.35">
      <c r="B17" s="836"/>
      <c r="C17" s="177" t="s">
        <v>37</v>
      </c>
      <c r="D17" s="244">
        <v>0</v>
      </c>
      <c r="E17" s="245" t="s">
        <v>127</v>
      </c>
      <c r="F17" s="496"/>
      <c r="G17" s="531" t="s">
        <v>127</v>
      </c>
      <c r="H17" s="244"/>
      <c r="I17" s="246" t="s">
        <v>127</v>
      </c>
      <c r="J17" s="165"/>
      <c r="K17" s="165"/>
      <c r="L17" s="165"/>
      <c r="M17" s="165"/>
      <c r="N17" s="165"/>
      <c r="O17" s="165"/>
      <c r="P17" s="165"/>
      <c r="Q17" s="165"/>
      <c r="R17" s="165"/>
      <c r="S17" s="165"/>
    </row>
    <row r="18" spans="2:30" x14ac:dyDescent="0.3">
      <c r="B18" s="808" t="s">
        <v>38</v>
      </c>
      <c r="C18" s="183" t="s">
        <v>122</v>
      </c>
      <c r="D18" s="161">
        <v>0</v>
      </c>
      <c r="E18" s="162"/>
      <c r="F18" s="487"/>
      <c r="G18" s="532"/>
      <c r="H18" s="161"/>
      <c r="I18" s="180"/>
      <c r="J18" s="165"/>
      <c r="K18" s="165"/>
      <c r="L18" s="165"/>
      <c r="M18" s="165"/>
      <c r="N18" s="165"/>
      <c r="O18" s="165"/>
      <c r="P18" s="165"/>
      <c r="Q18" s="165"/>
      <c r="R18" s="165"/>
      <c r="S18" s="165"/>
    </row>
    <row r="19" spans="2:30" x14ac:dyDescent="0.3">
      <c r="B19" s="809"/>
      <c r="C19" s="177" t="s">
        <v>93</v>
      </c>
      <c r="D19" s="268">
        <v>134</v>
      </c>
      <c r="E19" s="285">
        <v>3601</v>
      </c>
      <c r="F19" s="527" t="s">
        <v>127</v>
      </c>
      <c r="G19" s="533" t="s">
        <v>127</v>
      </c>
      <c r="H19" s="268">
        <v>16.616</v>
      </c>
      <c r="I19" s="240">
        <v>446.524</v>
      </c>
      <c r="J19" s="165"/>
      <c r="K19" s="165"/>
      <c r="L19" s="165"/>
      <c r="M19" s="165"/>
      <c r="N19" s="165"/>
      <c r="O19" s="165"/>
      <c r="P19" s="165"/>
      <c r="Q19" s="165"/>
      <c r="R19" s="165"/>
      <c r="S19" s="165"/>
    </row>
    <row r="20" spans="2:30" ht="15" thickBot="1" x14ac:dyDescent="0.35">
      <c r="B20" s="197" t="s">
        <v>40</v>
      </c>
      <c r="C20" s="401"/>
      <c r="D20" s="282">
        <f>D14+D19+D15+D16+D17+D18</f>
        <v>137</v>
      </c>
      <c r="E20" s="313">
        <f>E14+E15+E16+E18+E19</f>
        <v>5605</v>
      </c>
      <c r="F20" s="514">
        <f>F14+F15+F16+F17+F18</f>
        <v>300</v>
      </c>
      <c r="G20" s="534">
        <f>G14+G15+G16+G18</f>
        <v>128539</v>
      </c>
      <c r="H20" s="282">
        <f t="shared" ref="H20" si="1">H14+H19+H15+H16+H17+H18</f>
        <v>17.04335</v>
      </c>
      <c r="I20" s="179">
        <f>I14+I15+I16+I18+I19</f>
        <v>1994.9031731999999</v>
      </c>
      <c r="J20" s="165"/>
      <c r="K20" s="165"/>
      <c r="L20" s="165"/>
      <c r="M20" s="165"/>
      <c r="N20" s="165"/>
      <c r="O20" s="165"/>
      <c r="P20" s="165"/>
      <c r="Q20" s="165"/>
      <c r="R20" s="165"/>
      <c r="S20" s="165"/>
    </row>
    <row r="21" spans="2:30" ht="15" thickBot="1" x14ac:dyDescent="0.35">
      <c r="B21" s="140"/>
      <c r="C21" s="212"/>
      <c r="D21" s="198"/>
      <c r="E21" s="230"/>
      <c r="F21" s="198"/>
      <c r="G21" s="142"/>
      <c r="H21" s="198"/>
      <c r="I21" s="201"/>
      <c r="J21" s="165"/>
      <c r="K21" s="165"/>
      <c r="L21" s="165"/>
      <c r="M21" s="165"/>
      <c r="N21" s="165"/>
      <c r="O21" s="165"/>
      <c r="P21" s="165"/>
      <c r="Q21" s="165"/>
      <c r="R21" s="165"/>
      <c r="S21" s="165"/>
    </row>
    <row r="22" spans="2:30" x14ac:dyDescent="0.3">
      <c r="B22" s="837" t="s">
        <v>123</v>
      </c>
      <c r="C22" s="265" t="s">
        <v>101</v>
      </c>
      <c r="D22" s="237"/>
      <c r="E22" s="227"/>
      <c r="F22" s="237"/>
      <c r="G22" s="227"/>
      <c r="H22" s="237"/>
      <c r="I22" s="227"/>
      <c r="J22" s="165"/>
      <c r="K22" s="165"/>
      <c r="L22" s="165"/>
      <c r="M22" s="165"/>
      <c r="N22" s="165"/>
      <c r="O22" s="165"/>
      <c r="P22" s="165"/>
      <c r="Q22" s="165"/>
      <c r="R22" s="165"/>
      <c r="S22" s="165"/>
    </row>
    <row r="23" spans="2:30" ht="15" thickBot="1" x14ac:dyDescent="0.35">
      <c r="B23" s="838"/>
      <c r="C23" s="266" t="s">
        <v>124</v>
      </c>
      <c r="D23" s="238"/>
      <c r="E23" s="228"/>
      <c r="F23" s="238"/>
      <c r="G23" s="228"/>
      <c r="H23" s="238"/>
      <c r="I23" s="228"/>
      <c r="J23" s="171"/>
      <c r="K23" s="171"/>
      <c r="L23" s="171"/>
      <c r="M23" s="171"/>
      <c r="N23" s="171"/>
      <c r="O23" s="171"/>
    </row>
    <row r="24" spans="2:30" x14ac:dyDescent="0.3">
      <c r="B24" s="54" t="s">
        <v>50</v>
      </c>
      <c r="C24" s="215"/>
      <c r="D24" s="54"/>
      <c r="E24" s="231"/>
      <c r="F24" s="54"/>
      <c r="G24" s="216"/>
      <c r="H24" s="54"/>
      <c r="I24" s="217"/>
      <c r="J24" s="168"/>
      <c r="K24" s="169"/>
      <c r="L24" s="168"/>
      <c r="M24" s="168"/>
      <c r="N24" s="168"/>
      <c r="O24" s="168"/>
    </row>
    <row r="25" spans="2:30" x14ac:dyDescent="0.3">
      <c r="B25" s="89" t="s">
        <v>51</v>
      </c>
      <c r="C25" s="138"/>
      <c r="D25" s="89"/>
      <c r="E25" s="232"/>
      <c r="F25" s="89"/>
      <c r="G25" s="153"/>
      <c r="H25" s="89"/>
      <c r="I25" s="181"/>
      <c r="J25" s="167"/>
      <c r="K25" s="166"/>
      <c r="L25" s="167"/>
      <c r="M25" s="167"/>
      <c r="N25" s="165"/>
      <c r="O25" s="165"/>
    </row>
    <row r="26" spans="2:30" ht="15" thickBot="1" x14ac:dyDescent="0.35">
      <c r="B26" s="95" t="s">
        <v>52</v>
      </c>
      <c r="C26" s="139"/>
      <c r="D26" s="95"/>
      <c r="E26" s="233"/>
      <c r="F26" s="95"/>
      <c r="G26" s="152"/>
      <c r="H26" s="95"/>
      <c r="I26" s="182"/>
      <c r="J26" s="172"/>
      <c r="K26" s="169"/>
      <c r="L26" s="172"/>
      <c r="M26" s="172"/>
      <c r="N26" s="168"/>
      <c r="O26" s="168"/>
    </row>
    <row r="27" spans="2:30" x14ac:dyDescent="0.3">
      <c r="B27" s="140"/>
      <c r="C27" s="141"/>
      <c r="D27" s="140"/>
      <c r="E27" s="230"/>
      <c r="F27" s="140"/>
      <c r="G27" s="142"/>
      <c r="H27" s="140"/>
      <c r="I27" s="142"/>
      <c r="J27" s="171"/>
      <c r="K27" s="171"/>
      <c r="L27" s="171"/>
      <c r="M27" s="171"/>
      <c r="N27" s="171"/>
      <c r="O27" s="171"/>
    </row>
    <row r="28" spans="2:30" ht="15" thickBot="1" x14ac:dyDescent="0.35">
      <c r="B28" s="95" t="s">
        <v>53</v>
      </c>
      <c r="C28" s="139"/>
      <c r="D28" s="95"/>
      <c r="E28" s="233"/>
      <c r="F28" s="95"/>
      <c r="G28" s="152"/>
      <c r="H28" s="95"/>
      <c r="I28" s="179"/>
      <c r="J28" s="168"/>
      <c r="K28" s="169"/>
      <c r="L28" s="168"/>
      <c r="M28" s="168"/>
      <c r="N28" s="168"/>
      <c r="O28" s="168"/>
    </row>
    <row r="29" spans="2:30" ht="15" thickBot="1" x14ac:dyDescent="0.35">
      <c r="B29" s="143" t="s">
        <v>54</v>
      </c>
      <c r="C29" s="144"/>
      <c r="D29" s="155"/>
      <c r="E29" s="234"/>
      <c r="F29" s="154"/>
      <c r="G29" s="145"/>
      <c r="H29" s="155"/>
      <c r="I29" s="157"/>
      <c r="J29" s="168" t="s">
        <v>129</v>
      </c>
      <c r="K29" s="169"/>
      <c r="L29" s="168"/>
      <c r="M29" s="168"/>
      <c r="N29" s="168"/>
      <c r="O29" s="168"/>
    </row>
    <row r="30" spans="2:30" ht="16.2" x14ac:dyDescent="0.3">
      <c r="B30" s="839" t="s">
        <v>125</v>
      </c>
      <c r="C30" s="839"/>
      <c r="D30" s="839"/>
      <c r="E30" s="839"/>
      <c r="F30" s="839"/>
      <c r="G30" s="839"/>
      <c r="H30" s="839"/>
      <c r="I30" s="839"/>
      <c r="J30" s="104"/>
      <c r="K30" s="106"/>
      <c r="L30" s="104"/>
      <c r="M30" s="104"/>
      <c r="N30" s="107"/>
      <c r="O30" s="107"/>
      <c r="P30" s="104"/>
      <c r="Q30" s="104"/>
      <c r="R30" s="104"/>
      <c r="S30" s="104"/>
      <c r="T30" s="104"/>
      <c r="U30" s="104"/>
      <c r="V30" s="104"/>
      <c r="W30" s="104"/>
      <c r="X30" s="104"/>
      <c r="Y30" s="104"/>
      <c r="Z30" s="104"/>
      <c r="AA30" s="104"/>
      <c r="AB30" s="104"/>
      <c r="AC30" s="104"/>
      <c r="AD30" s="104"/>
    </row>
  </sheetData>
  <mergeCells count="11">
    <mergeCell ref="D4:E4"/>
    <mergeCell ref="F4:G4"/>
    <mergeCell ref="H4:I4"/>
    <mergeCell ref="D6:E6"/>
    <mergeCell ref="F6:G6"/>
    <mergeCell ref="H6:I6"/>
    <mergeCell ref="B8:B14"/>
    <mergeCell ref="B15:B17"/>
    <mergeCell ref="B18:B19"/>
    <mergeCell ref="B22:B23"/>
    <mergeCell ref="B30:I30"/>
  </mergeCells>
  <pageMargins left="0.25" right="0.25" top="0.75" bottom="0.75" header="0.3" footer="0.3"/>
  <pageSetup scale="60"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C23"/>
  <sheetViews>
    <sheetView zoomScale="90" zoomScaleNormal="90" zoomScaleSheetLayoutView="100" workbookViewId="0">
      <selection activeCell="C43" sqref="C43"/>
    </sheetView>
  </sheetViews>
  <sheetFormatPr defaultColWidth="9.33203125" defaultRowHeight="13.8" x14ac:dyDescent="0.3"/>
  <cols>
    <col min="1" max="2" width="4.33203125" style="760" customWidth="1"/>
    <col min="3" max="3" width="22.109375" style="582" customWidth="1"/>
    <col min="4" max="4" width="35" style="582" customWidth="1"/>
    <col min="5" max="9" width="13.5546875" style="582" customWidth="1"/>
    <col min="10" max="10" width="14.5546875" style="582" customWidth="1"/>
    <col min="11" max="11" width="16.33203125" style="760" customWidth="1"/>
    <col min="12" max="12" width="16.33203125" style="582" customWidth="1"/>
    <col min="13" max="14" width="15.6640625" style="687" customWidth="1"/>
    <col min="15" max="15" width="13.5546875" style="582" customWidth="1"/>
    <col min="16" max="18" width="9.33203125" style="582"/>
    <col min="19" max="19" width="9.33203125" style="582" customWidth="1"/>
    <col min="20" max="16384" width="9.33203125" style="582"/>
  </cols>
  <sheetData>
    <row r="1" spans="1:29" s="760" customFormat="1" ht="14.4" x14ac:dyDescent="0.3">
      <c r="C1" s="762" t="s">
        <v>130</v>
      </c>
      <c r="M1" s="583"/>
      <c r="N1" s="583"/>
    </row>
    <row r="2" spans="1:29" s="760" customFormat="1" ht="15" thickBot="1" x14ac:dyDescent="0.35">
      <c r="A2" s="763"/>
      <c r="B2" s="763"/>
      <c r="C2" s="762" t="s">
        <v>56</v>
      </c>
      <c r="D2" s="763"/>
      <c r="E2" s="763"/>
      <c r="F2" s="763"/>
      <c r="G2" s="763"/>
      <c r="H2" s="763"/>
      <c r="I2" s="763"/>
      <c r="M2" s="583"/>
      <c r="N2" s="583"/>
    </row>
    <row r="3" spans="1:29" ht="43.2" customHeight="1" thickBot="1" x14ac:dyDescent="0.35">
      <c r="B3" s="760" t="s">
        <v>2</v>
      </c>
      <c r="C3" s="695"/>
      <c r="D3" s="585"/>
      <c r="E3" s="824" t="s">
        <v>7</v>
      </c>
      <c r="F3" s="825"/>
      <c r="G3" s="826" t="s">
        <v>111</v>
      </c>
      <c r="H3" s="827"/>
      <c r="I3" s="828" t="s">
        <v>57</v>
      </c>
      <c r="J3" s="829"/>
      <c r="L3" s="586" t="s">
        <v>7</v>
      </c>
      <c r="M3" s="586"/>
      <c r="N3" s="586"/>
    </row>
    <row r="4" spans="1:29" ht="21" customHeight="1" thickBot="1" x14ac:dyDescent="0.35">
      <c r="C4" s="587"/>
      <c r="D4" s="588"/>
      <c r="E4" s="589" t="s">
        <v>10</v>
      </c>
      <c r="F4" s="590" t="s">
        <v>11</v>
      </c>
      <c r="G4" s="591" t="s">
        <v>12</v>
      </c>
      <c r="H4" s="592" t="s">
        <v>13</v>
      </c>
      <c r="I4" s="593" t="s">
        <v>14</v>
      </c>
      <c r="J4" s="590" t="s">
        <v>15</v>
      </c>
      <c r="M4" s="583"/>
      <c r="N4" s="583"/>
    </row>
    <row r="5" spans="1:29" ht="52.5" customHeight="1" thickBot="1" x14ac:dyDescent="0.35">
      <c r="C5" s="595"/>
      <c r="D5" s="596"/>
      <c r="E5" s="816" t="s">
        <v>68</v>
      </c>
      <c r="F5" s="817"/>
      <c r="G5" s="826" t="s">
        <v>112</v>
      </c>
      <c r="H5" s="827"/>
      <c r="I5" s="820" t="s">
        <v>76</v>
      </c>
      <c r="J5" s="821"/>
      <c r="M5" s="583"/>
      <c r="N5" s="583"/>
    </row>
    <row r="6" spans="1:29" ht="28.2" thickBot="1" x14ac:dyDescent="0.35">
      <c r="C6" s="696" t="s">
        <v>41</v>
      </c>
      <c r="D6" s="597" t="s">
        <v>113</v>
      </c>
      <c r="E6" s="697" t="s">
        <v>131</v>
      </c>
      <c r="F6" s="698" t="s">
        <v>132</v>
      </c>
      <c r="G6" s="697" t="s">
        <v>131</v>
      </c>
      <c r="H6" s="698" t="s">
        <v>132</v>
      </c>
      <c r="I6" s="697" t="s">
        <v>131</v>
      </c>
      <c r="J6" s="698" t="s">
        <v>132</v>
      </c>
      <c r="K6" s="674"/>
      <c r="L6" s="674"/>
      <c r="M6" s="674"/>
      <c r="N6" s="674"/>
    </row>
    <row r="7" spans="1:29" ht="14.4" thickBot="1" x14ac:dyDescent="0.35">
      <c r="C7" s="699" t="s">
        <v>42</v>
      </c>
      <c r="D7" s="699" t="s">
        <v>43</v>
      </c>
      <c r="E7" s="700">
        <v>0</v>
      </c>
      <c r="F7" s="701">
        <v>0</v>
      </c>
      <c r="G7" s="702">
        <v>0</v>
      </c>
      <c r="H7" s="703">
        <v>0</v>
      </c>
      <c r="I7" s="700">
        <v>0</v>
      </c>
      <c r="J7" s="701">
        <v>0</v>
      </c>
      <c r="K7" s="679"/>
      <c r="L7" s="679"/>
      <c r="M7" s="583"/>
      <c r="N7" s="583"/>
    </row>
    <row r="8" spans="1:29" ht="12.75" customHeight="1" x14ac:dyDescent="0.3">
      <c r="C8" s="852" t="s">
        <v>44</v>
      </c>
      <c r="D8" s="602" t="s">
        <v>45</v>
      </c>
      <c r="E8" s="704">
        <v>0</v>
      </c>
      <c r="F8" s="705">
        <v>0</v>
      </c>
      <c r="G8" s="706">
        <v>0</v>
      </c>
      <c r="H8" s="707">
        <v>0</v>
      </c>
      <c r="I8" s="646">
        <v>0</v>
      </c>
      <c r="J8" s="708">
        <v>0</v>
      </c>
      <c r="K8" s="689"/>
      <c r="L8" s="679"/>
      <c r="M8" s="583"/>
      <c r="N8" s="583"/>
    </row>
    <row r="9" spans="1:29" x14ac:dyDescent="0.3">
      <c r="C9" s="853"/>
      <c r="D9" s="639" t="s">
        <v>46</v>
      </c>
      <c r="E9" s="709">
        <v>0</v>
      </c>
      <c r="F9" s="610">
        <v>0</v>
      </c>
      <c r="G9" s="710">
        <v>0</v>
      </c>
      <c r="H9" s="711">
        <v>0</v>
      </c>
      <c r="I9" s="617">
        <v>0</v>
      </c>
      <c r="J9" s="678">
        <v>0</v>
      </c>
      <c r="K9" s="689"/>
      <c r="L9" s="679"/>
      <c r="M9" s="583"/>
      <c r="N9" s="583"/>
    </row>
    <row r="10" spans="1:29" ht="14.4" thickBot="1" x14ac:dyDescent="0.35">
      <c r="C10" s="854"/>
      <c r="D10" s="712" t="s">
        <v>47</v>
      </c>
      <c r="E10" s="713">
        <v>0</v>
      </c>
      <c r="F10" s="714">
        <v>0</v>
      </c>
      <c r="G10" s="715">
        <v>0</v>
      </c>
      <c r="H10" s="716">
        <v>0</v>
      </c>
      <c r="I10" s="717">
        <v>0</v>
      </c>
      <c r="J10" s="718">
        <v>0</v>
      </c>
      <c r="K10" s="689"/>
      <c r="L10" s="583"/>
      <c r="M10" s="583"/>
      <c r="N10" s="583"/>
    </row>
    <row r="11" spans="1:29" s="686" customFormat="1" ht="14.4" thickBot="1" x14ac:dyDescent="0.35">
      <c r="A11" s="764"/>
      <c r="B11" s="764"/>
      <c r="C11" s="719" t="s">
        <v>48</v>
      </c>
      <c r="D11" s="720"/>
      <c r="E11" s="721">
        <v>0</v>
      </c>
      <c r="F11" s="722">
        <v>0</v>
      </c>
      <c r="G11" s="723">
        <v>0</v>
      </c>
      <c r="H11" s="724">
        <v>0</v>
      </c>
      <c r="I11" s="721">
        <v>0</v>
      </c>
      <c r="J11" s="725">
        <v>0</v>
      </c>
      <c r="K11" s="674"/>
      <c r="L11" s="674"/>
      <c r="M11" s="674"/>
      <c r="N11" s="674"/>
      <c r="O11" s="582"/>
      <c r="P11" s="582"/>
      <c r="Q11" s="582"/>
      <c r="R11" s="582"/>
      <c r="S11" s="582"/>
      <c r="T11" s="582"/>
      <c r="U11" s="582"/>
      <c r="V11" s="582"/>
      <c r="W11" s="582"/>
      <c r="X11" s="582"/>
      <c r="Y11" s="582"/>
      <c r="Z11" s="582"/>
      <c r="AA11" s="582"/>
      <c r="AB11" s="582"/>
      <c r="AC11" s="582"/>
    </row>
    <row r="12" spans="1:29" ht="14.4" thickBot="1" x14ac:dyDescent="0.35">
      <c r="C12" s="726"/>
      <c r="D12" s="727"/>
      <c r="E12" s="728"/>
      <c r="F12" s="729"/>
      <c r="G12" s="730"/>
      <c r="H12" s="731"/>
      <c r="I12" s="728"/>
      <c r="J12" s="729"/>
      <c r="K12" s="761"/>
      <c r="L12" s="673"/>
      <c r="M12" s="673"/>
      <c r="N12" s="673"/>
    </row>
    <row r="13" spans="1:29" ht="14.4" thickBot="1" x14ac:dyDescent="0.35">
      <c r="C13" s="696" t="s">
        <v>49</v>
      </c>
      <c r="D13" s="597" t="s">
        <v>113</v>
      </c>
      <c r="E13" s="697"/>
      <c r="F13" s="698"/>
      <c r="G13" s="697"/>
      <c r="H13" s="698"/>
      <c r="I13" s="697"/>
      <c r="J13" s="698"/>
      <c r="K13" s="674"/>
      <c r="L13" s="674"/>
      <c r="M13" s="674"/>
      <c r="N13" s="674"/>
    </row>
    <row r="14" spans="1:29" x14ac:dyDescent="0.3">
      <c r="C14" s="814" t="s">
        <v>49</v>
      </c>
      <c r="D14" s="732" t="s">
        <v>45</v>
      </c>
      <c r="E14" s="733">
        <v>1</v>
      </c>
      <c r="F14" s="734">
        <v>0</v>
      </c>
      <c r="G14" s="735">
        <v>50</v>
      </c>
      <c r="H14" s="736">
        <v>0</v>
      </c>
      <c r="I14" s="733">
        <v>1.0980000000000001</v>
      </c>
      <c r="J14" s="705">
        <v>0</v>
      </c>
      <c r="K14" s="761"/>
      <c r="L14" s="673"/>
      <c r="M14" s="673"/>
      <c r="N14" s="673"/>
    </row>
    <row r="15" spans="1:29" ht="15.75" customHeight="1" thickBot="1" x14ac:dyDescent="0.35">
      <c r="C15" s="815"/>
      <c r="D15" s="737" t="s">
        <v>47</v>
      </c>
      <c r="E15" s="717">
        <v>0</v>
      </c>
      <c r="F15" s="714">
        <v>0</v>
      </c>
      <c r="G15" s="715">
        <v>0</v>
      </c>
      <c r="H15" s="716">
        <v>0</v>
      </c>
      <c r="I15" s="717">
        <v>0</v>
      </c>
      <c r="J15" s="714">
        <v>0</v>
      </c>
      <c r="K15" s="761"/>
      <c r="L15" s="673"/>
      <c r="M15" s="673"/>
      <c r="N15" s="673"/>
    </row>
    <row r="16" spans="1:29" ht="14.4" thickBot="1" x14ac:dyDescent="0.35">
      <c r="C16" s="738" t="s">
        <v>50</v>
      </c>
      <c r="D16" s="739"/>
      <c r="E16" s="740"/>
      <c r="F16" s="741"/>
      <c r="G16" s="742"/>
      <c r="H16" s="743"/>
      <c r="I16" s="740"/>
      <c r="J16" s="744"/>
      <c r="K16" s="674"/>
      <c r="L16" s="674"/>
      <c r="M16" s="674"/>
      <c r="N16" s="674"/>
    </row>
    <row r="17" spans="3:14" ht="14.4" thickBot="1" x14ac:dyDescent="0.35">
      <c r="C17" s="745" t="s">
        <v>51</v>
      </c>
      <c r="D17" s="746"/>
      <c r="E17" s="747">
        <v>0</v>
      </c>
      <c r="F17" s="748">
        <v>0</v>
      </c>
      <c r="G17" s="749">
        <v>0</v>
      </c>
      <c r="H17" s="750">
        <v>0</v>
      </c>
      <c r="I17" s="747">
        <v>0</v>
      </c>
      <c r="J17" s="751">
        <v>0</v>
      </c>
      <c r="K17" s="679"/>
      <c r="L17" s="679"/>
      <c r="M17" s="583"/>
      <c r="N17" s="583"/>
    </row>
    <row r="18" spans="3:14" ht="14.4" thickBot="1" x14ac:dyDescent="0.35">
      <c r="C18" s="719" t="s">
        <v>52</v>
      </c>
      <c r="D18" s="720"/>
      <c r="E18" s="721"/>
      <c r="F18" s="722"/>
      <c r="G18" s="723"/>
      <c r="H18" s="724"/>
      <c r="I18" s="721"/>
      <c r="J18" s="752"/>
      <c r="K18" s="683"/>
      <c r="L18" s="683"/>
      <c r="M18" s="674"/>
      <c r="N18" s="674"/>
    </row>
    <row r="19" spans="3:14" x14ac:dyDescent="0.3">
      <c r="C19" s="662"/>
      <c r="D19" s="663"/>
      <c r="E19" s="753"/>
      <c r="F19" s="685"/>
      <c r="G19" s="754"/>
      <c r="H19" s="755"/>
      <c r="I19" s="753"/>
      <c r="J19" s="685"/>
      <c r="K19" s="761"/>
      <c r="L19" s="673"/>
      <c r="M19" s="673"/>
      <c r="N19" s="673"/>
    </row>
    <row r="20" spans="3:14" ht="14.4" thickBot="1" x14ac:dyDescent="0.35">
      <c r="C20" s="680" t="s">
        <v>53</v>
      </c>
      <c r="D20" s="756"/>
      <c r="E20" s="656">
        <v>1</v>
      </c>
      <c r="F20" s="657">
        <v>0</v>
      </c>
      <c r="G20" s="757">
        <v>50</v>
      </c>
      <c r="H20" s="758">
        <v>0</v>
      </c>
      <c r="I20" s="656">
        <v>1.0980000000000001</v>
      </c>
      <c r="J20" s="661">
        <v>0</v>
      </c>
      <c r="K20" s="674"/>
      <c r="L20" s="674"/>
      <c r="M20" s="674"/>
      <c r="N20" s="674"/>
    </row>
    <row r="21" spans="3:14" s="760" customFormat="1" x14ac:dyDescent="0.3">
      <c r="M21" s="765"/>
      <c r="N21" s="765"/>
    </row>
    <row r="22" spans="3:14" s="760" customFormat="1" x14ac:dyDescent="0.3">
      <c r="M22" s="765"/>
      <c r="N22" s="765"/>
    </row>
    <row r="23" spans="3:14" s="760" customFormat="1" x14ac:dyDescent="0.3">
      <c r="M23" s="765"/>
      <c r="N23" s="765"/>
    </row>
  </sheetData>
  <mergeCells count="8">
    <mergeCell ref="C8:C10"/>
    <mergeCell ref="C14:C15"/>
    <mergeCell ref="E3:F3"/>
    <mergeCell ref="G3:H3"/>
    <mergeCell ref="I3:J3"/>
    <mergeCell ref="E5:F5"/>
    <mergeCell ref="G5:H5"/>
    <mergeCell ref="I5:J5"/>
  </mergeCells>
  <pageMargins left="0.25" right="0.25" top="0.75" bottom="0.75" header="0.3" footer="0.3"/>
  <pageSetup scale="82" fitToHeight="0" orientation="landscape"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M42"/>
  <sheetViews>
    <sheetView topLeftCell="A4" zoomScale="90" zoomScaleNormal="90" zoomScaleSheetLayoutView="100" workbookViewId="0">
      <selection activeCell="C18" sqref="C18:C20"/>
    </sheetView>
  </sheetViews>
  <sheetFormatPr defaultColWidth="9.33203125" defaultRowHeight="14.4" x14ac:dyDescent="0.3"/>
  <cols>
    <col min="1" max="1" width="4.33203125" customWidth="1"/>
    <col min="2" max="2" width="22.109375" customWidth="1"/>
    <col min="3" max="3" width="44.88671875" bestFit="1" customWidth="1"/>
    <col min="4" max="8" width="13.5546875" customWidth="1"/>
    <col min="9" max="9" width="14.109375" customWidth="1"/>
    <col min="10" max="13" width="13.5546875" customWidth="1"/>
    <col min="14" max="16" width="14.5546875" style="2" customWidth="1"/>
    <col min="17" max="17" width="14.5546875" style="3" customWidth="1"/>
    <col min="18" max="18" width="14.5546875" customWidth="1"/>
    <col min="19" max="19" width="16.33203125" customWidth="1"/>
    <col min="20" max="20" width="16.33203125" style="5" customWidth="1"/>
    <col min="21" max="22" width="16.33203125" customWidth="1"/>
    <col min="23" max="24" width="15.6640625" style="2" customWidth="1"/>
    <col min="25" max="25" width="13.5546875" customWidth="1"/>
    <col min="29" max="29" width="9.33203125" customWidth="1"/>
  </cols>
  <sheetData>
    <row r="1" spans="1:24" ht="23.4" x14ac:dyDescent="0.45">
      <c r="A1" s="1" t="s">
        <v>0</v>
      </c>
      <c r="T1" s="166"/>
      <c r="W1" s="165"/>
      <c r="X1" s="165"/>
    </row>
    <row r="2" spans="1:24" x14ac:dyDescent="0.3">
      <c r="T2" s="166"/>
      <c r="W2" s="165"/>
      <c r="X2" s="165"/>
    </row>
    <row r="3" spans="1:24" ht="18.600000000000001" thickBot="1" x14ac:dyDescent="0.4">
      <c r="A3" s="6"/>
      <c r="B3" s="6" t="s">
        <v>56</v>
      </c>
      <c r="C3" s="6"/>
      <c r="D3" s="6"/>
      <c r="E3" s="6"/>
      <c r="F3" s="6"/>
      <c r="G3" s="6"/>
      <c r="H3" s="6"/>
      <c r="I3" s="6"/>
      <c r="J3" s="6"/>
      <c r="K3" s="6"/>
      <c r="L3" s="6"/>
      <c r="M3" s="6"/>
      <c r="Q3" s="104"/>
      <c r="T3" s="175"/>
      <c r="W3" s="165"/>
      <c r="X3" s="165"/>
    </row>
    <row r="4" spans="1:24" ht="43.2" customHeight="1" thickBot="1" x14ac:dyDescent="0.35">
      <c r="A4" t="s">
        <v>2</v>
      </c>
      <c r="B4" s="222"/>
      <c r="C4" s="148"/>
      <c r="D4" s="797" t="s">
        <v>7</v>
      </c>
      <c r="E4" s="798"/>
      <c r="F4" s="798"/>
      <c r="G4" s="799"/>
      <c r="H4" s="800" t="s">
        <v>6</v>
      </c>
      <c r="I4" s="801"/>
      <c r="J4" s="801"/>
      <c r="K4" s="802"/>
      <c r="L4" s="785" t="s">
        <v>57</v>
      </c>
      <c r="M4" s="785"/>
      <c r="N4" s="785"/>
      <c r="O4" s="785"/>
      <c r="P4" s="785"/>
      <c r="Q4" s="785"/>
      <c r="R4" s="786"/>
      <c r="T4" s="166"/>
      <c r="V4" s="173" t="s">
        <v>7</v>
      </c>
      <c r="W4" s="173"/>
      <c r="X4" s="173"/>
    </row>
    <row r="5" spans="1:24" ht="21" customHeight="1" x14ac:dyDescent="0.3">
      <c r="B5" s="241"/>
      <c r="C5" s="150"/>
      <c r="D5" s="260" t="s">
        <v>10</v>
      </c>
      <c r="E5" s="113" t="s">
        <v>11</v>
      </c>
      <c r="F5" s="113" t="s">
        <v>12</v>
      </c>
      <c r="G5" s="114" t="s">
        <v>58</v>
      </c>
      <c r="H5" s="263" t="s">
        <v>14</v>
      </c>
      <c r="I5" s="258" t="s">
        <v>15</v>
      </c>
      <c r="J5" s="258" t="s">
        <v>59</v>
      </c>
      <c r="K5" s="264" t="s">
        <v>60</v>
      </c>
      <c r="L5" s="259" t="s">
        <v>17</v>
      </c>
      <c r="M5" s="259" t="s">
        <v>61</v>
      </c>
      <c r="N5" s="112" t="s">
        <v>19</v>
      </c>
      <c r="O5" s="259" t="s">
        <v>62</v>
      </c>
      <c r="P5" s="259" t="s">
        <v>63</v>
      </c>
      <c r="Q5" s="113" t="s">
        <v>64</v>
      </c>
      <c r="R5" s="114" t="s">
        <v>65</v>
      </c>
      <c r="T5" s="166"/>
      <c r="W5" s="165"/>
      <c r="X5" s="165"/>
    </row>
    <row r="6" spans="1:24" ht="52.5" customHeight="1" thickBot="1" x14ac:dyDescent="0.35">
      <c r="B6" s="242"/>
      <c r="C6" s="149"/>
      <c r="D6" s="261" t="s">
        <v>66</v>
      </c>
      <c r="E6" s="262" t="s">
        <v>67</v>
      </c>
      <c r="F6" s="262" t="s">
        <v>68</v>
      </c>
      <c r="G6" s="13" t="s">
        <v>69</v>
      </c>
      <c r="H6" s="324" t="s">
        <v>70</v>
      </c>
      <c r="I6" s="323" t="s">
        <v>71</v>
      </c>
      <c r="J6" s="323" t="s">
        <v>72</v>
      </c>
      <c r="K6" s="325" t="s">
        <v>73</v>
      </c>
      <c r="L6" s="398" t="s">
        <v>74</v>
      </c>
      <c r="M6" s="398" t="s">
        <v>75</v>
      </c>
      <c r="N6" s="109" t="s">
        <v>76</v>
      </c>
      <c r="O6" s="399" t="s">
        <v>77</v>
      </c>
      <c r="P6" s="399" t="s">
        <v>78</v>
      </c>
      <c r="Q6" s="12" t="s">
        <v>79</v>
      </c>
      <c r="R6" s="400" t="s">
        <v>80</v>
      </c>
      <c r="T6" s="166" t="s">
        <v>133</v>
      </c>
      <c r="W6" s="165"/>
      <c r="X6" s="165"/>
    </row>
    <row r="7" spans="1:24" ht="16.8" thickBot="1" x14ac:dyDescent="0.35">
      <c r="B7" s="186" t="s">
        <v>31</v>
      </c>
      <c r="C7" s="186" t="s">
        <v>134</v>
      </c>
      <c r="D7" s="186"/>
      <c r="E7" s="164"/>
      <c r="F7" s="164"/>
      <c r="G7" s="200"/>
      <c r="H7" s="186"/>
      <c r="I7" s="164"/>
      <c r="J7" s="184"/>
      <c r="K7" s="190"/>
      <c r="L7" s="377"/>
      <c r="M7" s="378"/>
      <c r="N7" s="378"/>
      <c r="O7" s="378"/>
      <c r="P7" s="378"/>
      <c r="Q7" s="164"/>
      <c r="R7" s="191"/>
      <c r="S7" s="168"/>
      <c r="T7" s="169"/>
      <c r="U7" s="168"/>
      <c r="V7" s="168"/>
      <c r="W7" s="168"/>
      <c r="X7" s="168"/>
    </row>
    <row r="8" spans="1:24" x14ac:dyDescent="0.3">
      <c r="B8" s="808" t="s">
        <v>82</v>
      </c>
      <c r="C8" s="183" t="s">
        <v>116</v>
      </c>
      <c r="D8" s="283"/>
      <c r="E8" s="278"/>
      <c r="F8" s="278"/>
      <c r="G8" s="284"/>
      <c r="H8" s="321">
        <v>285490.533879</v>
      </c>
      <c r="I8" s="326"/>
      <c r="J8" s="326">
        <f>H8</f>
        <v>285490.533879</v>
      </c>
      <c r="K8" s="327"/>
      <c r="L8" s="283"/>
      <c r="M8" s="278"/>
      <c r="N8" s="49"/>
      <c r="O8" s="49"/>
      <c r="P8" s="49"/>
      <c r="Q8" s="28"/>
      <c r="R8" s="180"/>
      <c r="S8" s="165"/>
      <c r="T8" s="170"/>
      <c r="U8" s="165"/>
      <c r="V8" s="165"/>
      <c r="W8" s="165"/>
      <c r="X8" s="165"/>
    </row>
    <row r="9" spans="1:24" x14ac:dyDescent="0.3">
      <c r="B9" s="809"/>
      <c r="C9" s="209" t="s">
        <v>117</v>
      </c>
      <c r="D9" s="268"/>
      <c r="E9" s="269"/>
      <c r="F9" s="269"/>
      <c r="G9" s="285"/>
      <c r="H9" s="322">
        <v>98850.266188999987</v>
      </c>
      <c r="I9" s="328"/>
      <c r="J9" s="328">
        <f t="shared" ref="J9:J13" si="0">H9</f>
        <v>98850.266188999987</v>
      </c>
      <c r="K9" s="329"/>
      <c r="L9" s="268"/>
      <c r="M9" s="269"/>
      <c r="N9" s="36"/>
      <c r="O9" s="36"/>
      <c r="P9" s="36"/>
      <c r="Q9" s="42"/>
      <c r="R9" s="240"/>
      <c r="S9" s="165"/>
      <c r="T9" s="170"/>
      <c r="U9" s="165"/>
      <c r="V9" s="165"/>
      <c r="W9" s="165"/>
      <c r="X9" s="165"/>
    </row>
    <row r="10" spans="1:24" x14ac:dyDescent="0.3">
      <c r="B10" s="809"/>
      <c r="C10" s="187" t="s">
        <v>118</v>
      </c>
      <c r="D10" s="268">
        <v>1318</v>
      </c>
      <c r="E10" s="269"/>
      <c r="F10" s="269"/>
      <c r="G10" s="285"/>
      <c r="H10" s="322">
        <v>287472.62073700002</v>
      </c>
      <c r="I10" s="328"/>
      <c r="J10" s="328">
        <f t="shared" si="0"/>
        <v>287472.62073700002</v>
      </c>
      <c r="K10" s="329"/>
      <c r="L10" s="268">
        <v>1450.6089999999999</v>
      </c>
      <c r="M10" s="269"/>
      <c r="N10" s="36">
        <f>L10</f>
        <v>1450.6089999999999</v>
      </c>
      <c r="O10" s="36"/>
      <c r="P10" s="36" t="e">
        <f>L10*#REF!</f>
        <v>#REF!</v>
      </c>
      <c r="Q10" s="42">
        <v>0.22792309999999386</v>
      </c>
      <c r="R10" s="281"/>
      <c r="S10" s="165"/>
      <c r="T10" s="170" t="e">
        <f>R10*#REF!</f>
        <v>#REF!</v>
      </c>
      <c r="U10" s="165"/>
      <c r="V10" s="165"/>
      <c r="W10" s="165"/>
      <c r="X10" s="165"/>
    </row>
    <row r="11" spans="1:24" x14ac:dyDescent="0.3">
      <c r="B11" s="809"/>
      <c r="C11" s="251" t="s">
        <v>119</v>
      </c>
      <c r="D11" s="268"/>
      <c r="E11" s="269"/>
      <c r="F11" s="269"/>
      <c r="G11" s="285"/>
      <c r="H11" s="322">
        <v>26853.129462999997</v>
      </c>
      <c r="I11" s="328"/>
      <c r="J11" s="328">
        <f t="shared" si="0"/>
        <v>26853.129462999997</v>
      </c>
      <c r="K11" s="329"/>
      <c r="L11" s="268"/>
      <c r="M11" s="269"/>
      <c r="N11" s="36"/>
      <c r="O11" s="36"/>
      <c r="P11" s="36"/>
      <c r="Q11" s="42"/>
      <c r="R11" s="240"/>
      <c r="S11" s="165"/>
      <c r="T11" s="170"/>
      <c r="U11" s="165"/>
      <c r="V11" s="165"/>
      <c r="W11" s="165"/>
      <c r="X11" s="165"/>
    </row>
    <row r="12" spans="1:24" x14ac:dyDescent="0.3">
      <c r="B12" s="809"/>
      <c r="C12" s="251" t="s">
        <v>87</v>
      </c>
      <c r="D12" s="268">
        <v>6168</v>
      </c>
      <c r="E12" s="269"/>
      <c r="F12" s="269">
        <v>6168</v>
      </c>
      <c r="G12" s="285"/>
      <c r="H12" s="322">
        <v>157734.113285</v>
      </c>
      <c r="I12" s="328"/>
      <c r="J12" s="328">
        <f t="shared" si="0"/>
        <v>157734.113285</v>
      </c>
      <c r="K12" s="329"/>
      <c r="L12" s="268">
        <v>167.06489999999999</v>
      </c>
      <c r="M12" s="269"/>
      <c r="N12" s="36">
        <v>167.06489999999999</v>
      </c>
      <c r="O12" s="36"/>
      <c r="P12" s="36" t="e">
        <f>L12*#REF!</f>
        <v>#REF!</v>
      </c>
      <c r="Q12" s="42">
        <v>1.2522568999999926E-2</v>
      </c>
      <c r="R12" s="240">
        <v>2505.9740000000002</v>
      </c>
      <c r="S12" s="165"/>
      <c r="T12" s="170" t="e">
        <f>R12*#REF!</f>
        <v>#REF!</v>
      </c>
      <c r="U12" s="165"/>
      <c r="V12" s="165"/>
      <c r="W12" s="165"/>
      <c r="X12" s="165"/>
    </row>
    <row r="13" spans="1:24" x14ac:dyDescent="0.3">
      <c r="B13" s="809"/>
      <c r="C13" s="251" t="s">
        <v>120</v>
      </c>
      <c r="D13" s="268">
        <v>182</v>
      </c>
      <c r="E13" s="269"/>
      <c r="F13" s="269">
        <v>182</v>
      </c>
      <c r="G13" s="285"/>
      <c r="H13" s="322">
        <v>61580.290792999993</v>
      </c>
      <c r="I13" s="328"/>
      <c r="J13" s="328">
        <f t="shared" si="0"/>
        <v>61580.290792999993</v>
      </c>
      <c r="K13" s="329"/>
      <c r="L13" s="268">
        <v>22.445377199999999</v>
      </c>
      <c r="M13" s="269"/>
      <c r="N13" s="36">
        <v>22.445377199999999</v>
      </c>
      <c r="O13" s="36"/>
      <c r="P13" s="36" t="e">
        <f>L13*#REF!</f>
        <v>#REF!</v>
      </c>
      <c r="Q13" s="42">
        <v>6.5229999999999997E-4</v>
      </c>
      <c r="R13" s="240">
        <v>224.30895000000001</v>
      </c>
      <c r="S13" s="165"/>
      <c r="T13" s="170" t="e">
        <f>R13*#REF!</f>
        <v>#REF!</v>
      </c>
      <c r="U13" s="165"/>
      <c r="V13" s="165"/>
      <c r="W13" s="165"/>
      <c r="X13" s="165"/>
    </row>
    <row r="14" spans="1:24" ht="15" thickBot="1" x14ac:dyDescent="0.35">
      <c r="B14" s="810"/>
      <c r="C14" s="252" t="s">
        <v>89</v>
      </c>
      <c r="D14" s="270">
        <f>SUM(D8:D13)</f>
        <v>7668</v>
      </c>
      <c r="E14" s="271"/>
      <c r="F14" s="271">
        <f>SUM(F8:F13)</f>
        <v>6350</v>
      </c>
      <c r="G14" s="286"/>
      <c r="H14" s="253"/>
      <c r="I14" s="254"/>
      <c r="J14" s="254"/>
      <c r="K14" s="255"/>
      <c r="L14" s="270">
        <f>SUM(L8:L13)</f>
        <v>1640.1192771999999</v>
      </c>
      <c r="M14" s="271"/>
      <c r="N14" s="272">
        <f>SUM(N8:N13)</f>
        <v>1640.1192771999999</v>
      </c>
      <c r="O14" s="272"/>
      <c r="P14" s="272" t="e">
        <f>SUM(P8:P13)</f>
        <v>#REF!</v>
      </c>
      <c r="Q14" s="256">
        <f t="shared" ref="Q14:R14" si="1">SUM(Q8:Q13)</f>
        <v>0.24109796899999378</v>
      </c>
      <c r="R14" s="257">
        <f t="shared" si="1"/>
        <v>2730.2829500000003</v>
      </c>
      <c r="S14" s="165"/>
      <c r="T14" s="170" t="e">
        <f>R14*#REF!</f>
        <v>#REF!</v>
      </c>
      <c r="U14" s="165"/>
      <c r="V14" s="165"/>
      <c r="W14" s="165"/>
      <c r="X14" s="165"/>
    </row>
    <row r="15" spans="1:24" ht="14.4" customHeight="1" x14ac:dyDescent="0.3">
      <c r="B15" s="835" t="s">
        <v>34</v>
      </c>
      <c r="C15" s="183" t="s">
        <v>90</v>
      </c>
      <c r="D15" s="287"/>
      <c r="E15" s="274"/>
      <c r="F15" s="274"/>
      <c r="G15" s="288"/>
      <c r="H15" s="331">
        <v>274530.237509</v>
      </c>
      <c r="I15" s="332"/>
      <c r="J15" s="332">
        <f>H15</f>
        <v>274530.237509</v>
      </c>
      <c r="K15" s="333"/>
      <c r="L15" s="273"/>
      <c r="M15" s="274"/>
      <c r="N15" s="275"/>
      <c r="O15" s="390"/>
      <c r="P15" s="275"/>
      <c r="Q15" s="188"/>
      <c r="R15" s="193"/>
      <c r="S15" s="174"/>
      <c r="T15" s="174"/>
      <c r="U15" s="174"/>
      <c r="V15" s="165"/>
      <c r="W15" s="165"/>
      <c r="X15" s="165"/>
    </row>
    <row r="16" spans="1:24" ht="14.4" customHeight="1" x14ac:dyDescent="0.3">
      <c r="B16" s="836"/>
      <c r="C16" s="176" t="s">
        <v>91</v>
      </c>
      <c r="D16" s="289"/>
      <c r="E16" s="269"/>
      <c r="F16" s="269"/>
      <c r="G16" s="290"/>
      <c r="H16" s="334">
        <v>78707.172626000014</v>
      </c>
      <c r="I16" s="328"/>
      <c r="J16" s="328">
        <f>H16</f>
        <v>78707.172626000014</v>
      </c>
      <c r="K16" s="335"/>
      <c r="L16" s="276"/>
      <c r="M16" s="269"/>
      <c r="N16" s="277"/>
      <c r="O16" s="36"/>
      <c r="P16" s="277"/>
      <c r="Q16" s="42"/>
      <c r="R16" s="196"/>
      <c r="S16" s="174"/>
      <c r="T16" s="174"/>
      <c r="U16" s="174"/>
      <c r="V16" s="165"/>
      <c r="W16" s="165"/>
      <c r="X16" s="165"/>
    </row>
    <row r="17" spans="2:39" ht="14.4" customHeight="1" thickBot="1" x14ac:dyDescent="0.35">
      <c r="B17" s="836"/>
      <c r="C17" s="177" t="s">
        <v>37</v>
      </c>
      <c r="D17" s="289"/>
      <c r="E17" s="269"/>
      <c r="F17" s="269"/>
      <c r="G17" s="290"/>
      <c r="H17" s="334">
        <v>110698.347244</v>
      </c>
      <c r="I17" s="328"/>
      <c r="J17" s="328">
        <f>H17</f>
        <v>110698.347244</v>
      </c>
      <c r="K17" s="335"/>
      <c r="L17" s="276"/>
      <c r="M17" s="269"/>
      <c r="N17" s="277"/>
      <c r="O17" s="36"/>
      <c r="P17" s="277"/>
      <c r="Q17" s="42"/>
      <c r="R17" s="196"/>
      <c r="S17" s="174"/>
      <c r="T17" s="174"/>
      <c r="U17" s="174"/>
      <c r="V17" s="165"/>
      <c r="W17" s="165"/>
      <c r="X17" s="165"/>
    </row>
    <row r="18" spans="2:39" ht="15" customHeight="1" x14ac:dyDescent="0.3">
      <c r="B18" s="808" t="s">
        <v>38</v>
      </c>
      <c r="C18" s="183" t="s">
        <v>122</v>
      </c>
      <c r="D18" s="287"/>
      <c r="E18" s="274"/>
      <c r="F18" s="274"/>
      <c r="G18" s="288"/>
      <c r="H18" s="331"/>
      <c r="I18" s="332"/>
      <c r="J18" s="332"/>
      <c r="K18" s="333"/>
      <c r="L18" s="273"/>
      <c r="M18" s="274"/>
      <c r="N18" s="275"/>
      <c r="O18" s="390"/>
      <c r="P18" s="275"/>
      <c r="Q18" s="188"/>
      <c r="R18" s="193"/>
      <c r="S18" s="165"/>
      <c r="T18" s="166"/>
      <c r="U18" s="165"/>
      <c r="V18" s="165"/>
      <c r="W18" s="165"/>
      <c r="X18" s="165"/>
    </row>
    <row r="19" spans="2:39" ht="15" customHeight="1" x14ac:dyDescent="0.3">
      <c r="B19" s="809"/>
      <c r="C19" s="177" t="s">
        <v>93</v>
      </c>
      <c r="D19" s="289">
        <v>3735</v>
      </c>
      <c r="E19" s="269"/>
      <c r="F19" s="269">
        <v>3735</v>
      </c>
      <c r="G19" s="290"/>
      <c r="H19" s="334"/>
      <c r="I19" s="328"/>
      <c r="J19" s="328"/>
      <c r="K19" s="335"/>
      <c r="L19" s="276">
        <v>463.14</v>
      </c>
      <c r="M19" s="269"/>
      <c r="N19" s="277">
        <v>463.14</v>
      </c>
      <c r="O19" s="36"/>
      <c r="P19" s="277">
        <v>517.79052000000001</v>
      </c>
      <c r="Q19" s="42">
        <v>7.4700000000000003E-2</v>
      </c>
      <c r="R19" s="196">
        <v>463.14</v>
      </c>
      <c r="S19" s="165"/>
      <c r="T19" s="170" t="e">
        <f>R19*#REF!</f>
        <v>#REF!</v>
      </c>
      <c r="U19" s="165"/>
      <c r="V19" s="165"/>
      <c r="W19" s="165"/>
      <c r="X19" s="165"/>
    </row>
    <row r="20" spans="2:39" ht="15" thickBot="1" x14ac:dyDescent="0.35">
      <c r="B20" s="810"/>
      <c r="C20" s="412" t="s">
        <v>94</v>
      </c>
      <c r="D20" s="410">
        <f>D18+D19</f>
        <v>3735</v>
      </c>
      <c r="E20" s="478">
        <v>1650</v>
      </c>
      <c r="F20" s="406"/>
      <c r="G20" s="411"/>
      <c r="H20" s="394">
        <f>SUM(H18:H19)</f>
        <v>0</v>
      </c>
      <c r="I20" s="395">
        <f t="shared" ref="I20:R20" si="2">SUM(I18:I19)</f>
        <v>0</v>
      </c>
      <c r="J20" s="395">
        <f t="shared" si="2"/>
        <v>0</v>
      </c>
      <c r="K20" s="396">
        <f t="shared" si="2"/>
        <v>0</v>
      </c>
      <c r="L20" s="270">
        <f t="shared" si="2"/>
        <v>463.14</v>
      </c>
      <c r="M20" s="271">
        <f t="shared" si="2"/>
        <v>0</v>
      </c>
      <c r="N20" s="272">
        <f t="shared" si="2"/>
        <v>463.14</v>
      </c>
      <c r="O20" s="272">
        <f t="shared" si="2"/>
        <v>0</v>
      </c>
      <c r="P20" s="272">
        <f t="shared" si="2"/>
        <v>517.79052000000001</v>
      </c>
      <c r="Q20" s="256">
        <f t="shared" si="2"/>
        <v>7.4700000000000003E-2</v>
      </c>
      <c r="R20" s="257">
        <f t="shared" si="2"/>
        <v>463.14</v>
      </c>
      <c r="S20" s="165"/>
      <c r="T20" s="170" t="e">
        <f>R20*#REF!</f>
        <v>#REF!</v>
      </c>
      <c r="U20" s="165"/>
      <c r="V20" s="165"/>
      <c r="W20" s="165"/>
      <c r="X20" s="165"/>
    </row>
    <row r="21" spans="2:39" ht="15" thickBot="1" x14ac:dyDescent="0.35">
      <c r="B21" s="197" t="s">
        <v>40</v>
      </c>
      <c r="C21" s="210"/>
      <c r="D21" s="280">
        <f>D14+D15+D16+D17+D18+D20</f>
        <v>11403</v>
      </c>
      <c r="E21" s="291">
        <f>E14+E15+E16+E17+E18+E20</f>
        <v>1650</v>
      </c>
      <c r="F21" s="291">
        <f>F14+F15+F16+F17+F18+F20</f>
        <v>6350</v>
      </c>
      <c r="G21" s="292">
        <f>G14+G15+G16+G17+G18+G20</f>
        <v>0</v>
      </c>
      <c r="H21" s="330">
        <f>H14+H15+H16+H17+H20</f>
        <v>463935.75737900002</v>
      </c>
      <c r="I21" s="343">
        <f t="shared" ref="I21:Q21" si="3">I14+I15+I16+I17+I20</f>
        <v>0</v>
      </c>
      <c r="J21" s="343">
        <f t="shared" si="3"/>
        <v>463935.75737900002</v>
      </c>
      <c r="K21" s="397">
        <f t="shared" si="3"/>
        <v>0</v>
      </c>
      <c r="L21" s="280">
        <f t="shared" si="3"/>
        <v>2103.2592771999998</v>
      </c>
      <c r="M21" s="291">
        <f t="shared" si="3"/>
        <v>0</v>
      </c>
      <c r="N21" s="203">
        <f t="shared" si="3"/>
        <v>2103.2592771999998</v>
      </c>
      <c r="O21" s="144">
        <f t="shared" si="3"/>
        <v>0</v>
      </c>
      <c r="P21" s="203" t="e">
        <f t="shared" si="3"/>
        <v>#REF!</v>
      </c>
      <c r="Q21" s="178">
        <f t="shared" si="3"/>
        <v>0.31579796899999379</v>
      </c>
      <c r="R21" s="206">
        <f>R14+R15+R16+R17+R20</f>
        <v>3193.4229500000001</v>
      </c>
      <c r="S21" s="168"/>
      <c r="T21" s="170" t="e">
        <f>R21*#REF!</f>
        <v>#REF!</v>
      </c>
      <c r="U21" s="168"/>
      <c r="V21" s="168"/>
      <c r="W21" s="168"/>
      <c r="X21" s="168"/>
    </row>
    <row r="22" spans="2:39" ht="15" thickBot="1" x14ac:dyDescent="0.35">
      <c r="B22" s="140"/>
      <c r="C22" s="212"/>
      <c r="D22" s="198"/>
      <c r="E22" s="141"/>
      <c r="F22" s="141"/>
      <c r="G22" s="201"/>
      <c r="H22" s="198"/>
      <c r="I22" s="141"/>
      <c r="J22" s="141"/>
      <c r="K22" s="201"/>
      <c r="L22" s="379"/>
      <c r="M22" s="315"/>
      <c r="N22" s="380"/>
      <c r="O22" s="315"/>
      <c r="P22" s="380"/>
      <c r="Q22" s="141"/>
      <c r="R22" s="391"/>
      <c r="S22" s="171"/>
      <c r="T22" s="171"/>
      <c r="U22" s="171"/>
      <c r="V22" s="171"/>
      <c r="W22" s="171"/>
      <c r="X22" s="171"/>
    </row>
    <row r="23" spans="2:39" ht="15" thickBot="1" x14ac:dyDescent="0.35">
      <c r="B23" s="211" t="s">
        <v>41</v>
      </c>
      <c r="C23" s="208" t="s">
        <v>135</v>
      </c>
      <c r="D23" s="199"/>
      <c r="E23" s="82"/>
      <c r="F23" s="82"/>
      <c r="G23" s="202"/>
      <c r="H23" s="337"/>
      <c r="I23" s="338"/>
      <c r="J23" s="338"/>
      <c r="K23" s="339"/>
      <c r="L23" s="381"/>
      <c r="M23" s="382"/>
      <c r="N23" s="205"/>
      <c r="O23" s="83"/>
      <c r="P23" s="205"/>
      <c r="Q23" s="83"/>
      <c r="R23" s="207"/>
      <c r="S23" s="168"/>
      <c r="T23" s="169"/>
      <c r="U23" s="168"/>
      <c r="V23" s="168"/>
      <c r="W23" s="168"/>
      <c r="X23" s="168"/>
    </row>
    <row r="24" spans="2:39" ht="15" thickBot="1" x14ac:dyDescent="0.35">
      <c r="B24" s="185" t="s">
        <v>42</v>
      </c>
      <c r="C24" s="267" t="s">
        <v>95</v>
      </c>
      <c r="D24" s="273"/>
      <c r="E24" s="274"/>
      <c r="F24" s="274"/>
      <c r="G24" s="288"/>
      <c r="H24" s="331"/>
      <c r="I24" s="332"/>
      <c r="J24" s="332"/>
      <c r="K24" s="333"/>
      <c r="L24" s="273"/>
      <c r="M24" s="274"/>
      <c r="N24" s="275"/>
      <c r="O24" s="390"/>
      <c r="P24" s="275"/>
      <c r="Q24" s="188"/>
      <c r="R24" s="193"/>
      <c r="S24" s="167"/>
      <c r="T24" s="166"/>
      <c r="U24" s="167"/>
      <c r="V24" s="167"/>
      <c r="W24" s="165"/>
      <c r="X24" s="165"/>
    </row>
    <row r="25" spans="2:39" x14ac:dyDescent="0.3">
      <c r="B25" s="803" t="s">
        <v>44</v>
      </c>
      <c r="C25" s="183" t="s">
        <v>96</v>
      </c>
      <c r="D25" s="283"/>
      <c r="E25" s="278"/>
      <c r="F25" s="278"/>
      <c r="G25" s="284"/>
      <c r="H25" s="321"/>
      <c r="I25" s="326"/>
      <c r="J25" s="326"/>
      <c r="K25" s="327"/>
      <c r="L25" s="383"/>
      <c r="M25" s="278"/>
      <c r="N25" s="49"/>
      <c r="O25" s="49"/>
      <c r="P25" s="49"/>
      <c r="Q25" s="28"/>
      <c r="R25" s="249"/>
      <c r="S25" s="174"/>
      <c r="T25" s="174"/>
      <c r="U25" s="174"/>
      <c r="V25" s="167"/>
      <c r="W25" s="165"/>
      <c r="X25" s="165"/>
    </row>
    <row r="26" spans="2:39" x14ac:dyDescent="0.3">
      <c r="B26" s="804"/>
      <c r="C26" s="177" t="s">
        <v>46</v>
      </c>
      <c r="D26" s="268"/>
      <c r="E26" s="269"/>
      <c r="F26" s="269"/>
      <c r="G26" s="285"/>
      <c r="H26" s="322"/>
      <c r="I26" s="328"/>
      <c r="J26" s="328"/>
      <c r="K26" s="329"/>
      <c r="L26" s="317"/>
      <c r="M26" s="269"/>
      <c r="N26" s="36"/>
      <c r="O26" s="36"/>
      <c r="P26" s="36"/>
      <c r="Q26" s="42"/>
      <c r="R26" s="181"/>
      <c r="S26" s="174"/>
      <c r="T26" s="174"/>
      <c r="U26" s="174"/>
      <c r="V26" s="167"/>
      <c r="W26" s="165"/>
      <c r="X26" s="165"/>
    </row>
    <row r="27" spans="2:39" ht="15" thickBot="1" x14ac:dyDescent="0.35">
      <c r="B27" s="804"/>
      <c r="C27" s="248" t="s">
        <v>47</v>
      </c>
      <c r="D27" s="293"/>
      <c r="E27" s="279"/>
      <c r="F27" s="279"/>
      <c r="G27" s="294"/>
      <c r="H27" s="340"/>
      <c r="I27" s="336"/>
      <c r="J27" s="336"/>
      <c r="K27" s="341"/>
      <c r="L27" s="384"/>
      <c r="M27" s="279"/>
      <c r="N27" s="43"/>
      <c r="O27" s="43"/>
      <c r="P27" s="43"/>
      <c r="Q27" s="53"/>
      <c r="R27" s="250"/>
      <c r="S27" s="174"/>
      <c r="T27" s="174"/>
      <c r="U27" s="174"/>
      <c r="V27" s="165"/>
      <c r="W27" s="165"/>
      <c r="X27" s="165"/>
    </row>
    <row r="28" spans="2:39" s="104" customFormat="1" ht="15" thickBot="1" x14ac:dyDescent="0.35">
      <c r="B28" s="95" t="s">
        <v>48</v>
      </c>
      <c r="C28" s="163"/>
      <c r="D28" s="295">
        <f>SUM(D24:D27)</f>
        <v>0</v>
      </c>
      <c r="E28" s="291">
        <f t="shared" ref="E28:R28" si="4">SUM(E24:E27)</f>
        <v>0</v>
      </c>
      <c r="F28" s="291">
        <f t="shared" si="4"/>
        <v>0</v>
      </c>
      <c r="G28" s="296">
        <f t="shared" si="4"/>
        <v>0</v>
      </c>
      <c r="H28" s="342">
        <f t="shared" si="4"/>
        <v>0</v>
      </c>
      <c r="I28" s="343">
        <f t="shared" si="4"/>
        <v>0</v>
      </c>
      <c r="J28" s="343">
        <f t="shared" si="4"/>
        <v>0</v>
      </c>
      <c r="K28" s="344">
        <f t="shared" si="4"/>
        <v>0</v>
      </c>
      <c r="L28" s="295">
        <f t="shared" si="4"/>
        <v>0</v>
      </c>
      <c r="M28" s="291">
        <f t="shared" si="4"/>
        <v>0</v>
      </c>
      <c r="N28" s="144">
        <f t="shared" si="4"/>
        <v>0</v>
      </c>
      <c r="O28" s="144">
        <f t="shared" si="4"/>
        <v>0</v>
      </c>
      <c r="P28" s="151">
        <f t="shared" si="4"/>
        <v>0</v>
      </c>
      <c r="Q28" s="178">
        <f t="shared" si="4"/>
        <v>0</v>
      </c>
      <c r="R28" s="206">
        <f t="shared" si="4"/>
        <v>0</v>
      </c>
      <c r="S28" s="168"/>
      <c r="T28" s="169"/>
      <c r="U28" s="168"/>
      <c r="V28" s="168"/>
      <c r="W28" s="168"/>
      <c r="X28" s="168"/>
      <c r="Y28"/>
      <c r="Z28"/>
      <c r="AA28"/>
      <c r="AB28"/>
      <c r="AC28"/>
      <c r="AD28"/>
      <c r="AE28"/>
      <c r="AF28"/>
      <c r="AG28"/>
      <c r="AH28"/>
      <c r="AI28"/>
      <c r="AJ28"/>
      <c r="AK28"/>
      <c r="AL28"/>
      <c r="AM28"/>
    </row>
    <row r="29" spans="2:39" ht="15" thickBot="1" x14ac:dyDescent="0.35">
      <c r="B29" s="214"/>
      <c r="C29" s="212"/>
      <c r="D29" s="297"/>
      <c r="E29" s="298"/>
      <c r="F29" s="298"/>
      <c r="G29" s="299"/>
      <c r="H29" s="345"/>
      <c r="I29" s="346"/>
      <c r="J29" s="346"/>
      <c r="K29" s="347"/>
      <c r="L29" s="297"/>
      <c r="M29" s="298"/>
      <c r="N29" s="298"/>
      <c r="O29" s="298"/>
      <c r="P29" s="298"/>
      <c r="Q29" s="212"/>
      <c r="R29" s="299"/>
      <c r="S29" s="171"/>
      <c r="T29" s="171"/>
      <c r="U29" s="171"/>
      <c r="V29" s="171"/>
      <c r="W29" s="171"/>
      <c r="X29" s="171"/>
    </row>
    <row r="30" spans="2:39" x14ac:dyDescent="0.3">
      <c r="B30" s="837" t="s">
        <v>136</v>
      </c>
      <c r="C30" s="218" t="s">
        <v>101</v>
      </c>
      <c r="D30" s="283"/>
      <c r="E30" s="278"/>
      <c r="F30" s="278"/>
      <c r="G30" s="284"/>
      <c r="H30" s="321"/>
      <c r="I30" s="326"/>
      <c r="J30" s="326"/>
      <c r="K30" s="327"/>
      <c r="L30" s="283"/>
      <c r="M30" s="278"/>
      <c r="N30" s="49"/>
      <c r="O30" s="49"/>
      <c r="P30" s="49"/>
      <c r="Q30" s="28"/>
      <c r="R30" s="180"/>
      <c r="S30" s="171"/>
      <c r="T30" s="171"/>
      <c r="U30" s="171"/>
      <c r="V30" s="171"/>
      <c r="W30" s="171"/>
      <c r="X30" s="171"/>
    </row>
    <row r="31" spans="2:39" x14ac:dyDescent="0.3">
      <c r="B31" s="855"/>
      <c r="C31" s="220" t="s">
        <v>43</v>
      </c>
      <c r="D31" s="300"/>
      <c r="E31" s="301"/>
      <c r="F31" s="301"/>
      <c r="G31" s="302"/>
      <c r="H31" s="348"/>
      <c r="I31" s="349"/>
      <c r="J31" s="349"/>
      <c r="K31" s="350"/>
      <c r="L31" s="300"/>
      <c r="M31" s="301"/>
      <c r="N31" s="385"/>
      <c r="O31" s="385"/>
      <c r="P31" s="385"/>
      <c r="Q31" s="131"/>
      <c r="R31" s="213"/>
      <c r="S31" s="171"/>
      <c r="T31" s="171"/>
      <c r="U31" s="171"/>
      <c r="V31" s="171"/>
      <c r="W31" s="171"/>
      <c r="X31" s="171"/>
    </row>
    <row r="32" spans="2:39" x14ac:dyDescent="0.3">
      <c r="B32" s="855"/>
      <c r="C32" s="220" t="s">
        <v>96</v>
      </c>
      <c r="D32" s="268"/>
      <c r="E32" s="269"/>
      <c r="F32" s="269"/>
      <c r="G32" s="285"/>
      <c r="H32" s="322"/>
      <c r="I32" s="328"/>
      <c r="J32" s="328"/>
      <c r="K32" s="329"/>
      <c r="L32" s="268"/>
      <c r="M32" s="269"/>
      <c r="N32" s="36"/>
      <c r="O32" s="36"/>
      <c r="P32" s="36"/>
      <c r="Q32" s="42"/>
      <c r="R32" s="240"/>
      <c r="S32" s="171"/>
      <c r="T32" s="171"/>
      <c r="U32" s="171"/>
      <c r="V32" s="171"/>
      <c r="W32" s="171"/>
      <c r="X32" s="171"/>
    </row>
    <row r="33" spans="2:39" ht="15" thickBot="1" x14ac:dyDescent="0.35">
      <c r="B33" s="838"/>
      <c r="C33" s="221" t="s">
        <v>47</v>
      </c>
      <c r="D33" s="303"/>
      <c r="E33" s="304"/>
      <c r="F33" s="304"/>
      <c r="G33" s="305"/>
      <c r="H33" s="351"/>
      <c r="I33" s="352"/>
      <c r="J33" s="352"/>
      <c r="K33" s="353"/>
      <c r="L33" s="303"/>
      <c r="M33" s="304"/>
      <c r="N33" s="386"/>
      <c r="O33" s="386"/>
      <c r="P33" s="386"/>
      <c r="Q33" s="189"/>
      <c r="R33" s="219"/>
      <c r="S33" s="171"/>
      <c r="T33" s="171"/>
      <c r="U33" s="171"/>
      <c r="V33" s="171"/>
      <c r="W33" s="171"/>
      <c r="X33" s="171"/>
    </row>
    <row r="34" spans="2:39" x14ac:dyDescent="0.3">
      <c r="B34" s="54" t="s">
        <v>50</v>
      </c>
      <c r="C34" s="215"/>
      <c r="D34" s="306"/>
      <c r="E34" s="307"/>
      <c r="F34" s="307"/>
      <c r="G34" s="308"/>
      <c r="H34" s="354"/>
      <c r="I34" s="355"/>
      <c r="J34" s="355"/>
      <c r="K34" s="356"/>
      <c r="L34" s="306"/>
      <c r="M34" s="307"/>
      <c r="N34" s="307"/>
      <c r="O34" s="307"/>
      <c r="P34" s="307"/>
      <c r="Q34" s="215"/>
      <c r="R34" s="217"/>
      <c r="S34" s="168"/>
      <c r="T34" s="169"/>
      <c r="U34" s="168"/>
      <c r="V34" s="168"/>
      <c r="W34" s="168"/>
      <c r="X34" s="168"/>
    </row>
    <row r="35" spans="2:39" x14ac:dyDescent="0.3">
      <c r="B35" s="89" t="s">
        <v>51</v>
      </c>
      <c r="C35" s="138"/>
      <c r="D35" s="309"/>
      <c r="E35" s="310"/>
      <c r="F35" s="310"/>
      <c r="G35" s="311"/>
      <c r="H35" s="357"/>
      <c r="I35" s="358"/>
      <c r="J35" s="358"/>
      <c r="K35" s="359"/>
      <c r="L35" s="309"/>
      <c r="M35" s="310"/>
      <c r="N35" s="35"/>
      <c r="O35" s="35"/>
      <c r="P35" s="35"/>
      <c r="Q35" s="42"/>
      <c r="R35" s="181"/>
      <c r="S35" s="167"/>
      <c r="T35" s="166"/>
      <c r="U35" s="167"/>
      <c r="V35" s="167"/>
      <c r="W35" s="165"/>
      <c r="X35" s="165"/>
    </row>
    <row r="36" spans="2:39" ht="15" thickBot="1" x14ac:dyDescent="0.35">
      <c r="B36" s="95" t="s">
        <v>52</v>
      </c>
      <c r="C36" s="139"/>
      <c r="D36" s="282">
        <f>D35</f>
        <v>0</v>
      </c>
      <c r="E36" s="312">
        <f t="shared" ref="E36:R36" si="5">SUM(E30:E33)+E35</f>
        <v>0</v>
      </c>
      <c r="F36" s="312">
        <f t="shared" si="5"/>
        <v>0</v>
      </c>
      <c r="G36" s="313">
        <f t="shared" si="5"/>
        <v>0</v>
      </c>
      <c r="H36" s="360">
        <f t="shared" si="5"/>
        <v>0</v>
      </c>
      <c r="I36" s="361">
        <f t="shared" si="5"/>
        <v>0</v>
      </c>
      <c r="J36" s="361">
        <f t="shared" si="5"/>
        <v>0</v>
      </c>
      <c r="K36" s="362">
        <f t="shared" si="5"/>
        <v>0</v>
      </c>
      <c r="L36" s="282">
        <f t="shared" si="5"/>
        <v>0</v>
      </c>
      <c r="M36" s="312">
        <f t="shared" si="5"/>
        <v>0</v>
      </c>
      <c r="N36" s="96">
        <f t="shared" si="5"/>
        <v>0</v>
      </c>
      <c r="O36" s="96">
        <f t="shared" si="5"/>
        <v>0</v>
      </c>
      <c r="P36" s="96">
        <f t="shared" si="5"/>
        <v>0</v>
      </c>
      <c r="Q36" s="97">
        <f t="shared" si="5"/>
        <v>0</v>
      </c>
      <c r="R36" s="182">
        <f t="shared" si="5"/>
        <v>0</v>
      </c>
      <c r="S36" s="172"/>
      <c r="T36" s="169"/>
      <c r="U36" s="172"/>
      <c r="V36" s="172"/>
      <c r="W36" s="168"/>
      <c r="X36" s="168"/>
    </row>
    <row r="37" spans="2:39" x14ac:dyDescent="0.3">
      <c r="B37" s="140"/>
      <c r="C37" s="141"/>
      <c r="D37" s="314"/>
      <c r="E37" s="315"/>
      <c r="F37" s="315"/>
      <c r="G37" s="316"/>
      <c r="H37" s="363"/>
      <c r="I37" s="364"/>
      <c r="J37" s="364"/>
      <c r="K37" s="365"/>
      <c r="L37" s="314"/>
      <c r="M37" s="315"/>
      <c r="N37" s="315"/>
      <c r="O37" s="315"/>
      <c r="P37" s="315"/>
      <c r="Q37" s="141"/>
      <c r="R37" s="316"/>
      <c r="S37" s="171"/>
      <c r="T37" s="171"/>
      <c r="U37" s="171"/>
      <c r="V37" s="171"/>
      <c r="W37" s="171"/>
      <c r="X37" s="171"/>
    </row>
    <row r="38" spans="2:39" ht="15" thickBot="1" x14ac:dyDescent="0.35">
      <c r="B38" s="95" t="s">
        <v>53</v>
      </c>
      <c r="C38" s="139"/>
      <c r="D38" s="282">
        <f t="shared" ref="D38:R38" si="6">D21+D28+D30+D31+D32+D33+D36</f>
        <v>11403</v>
      </c>
      <c r="E38" s="312">
        <f t="shared" si="6"/>
        <v>1650</v>
      </c>
      <c r="F38" s="312">
        <f t="shared" si="6"/>
        <v>6350</v>
      </c>
      <c r="G38" s="313">
        <f t="shared" si="6"/>
        <v>0</v>
      </c>
      <c r="H38" s="360">
        <f t="shared" si="6"/>
        <v>463935.75737900002</v>
      </c>
      <c r="I38" s="361">
        <f t="shared" si="6"/>
        <v>0</v>
      </c>
      <c r="J38" s="361">
        <f t="shared" si="6"/>
        <v>463935.75737900002</v>
      </c>
      <c r="K38" s="362">
        <f t="shared" si="6"/>
        <v>0</v>
      </c>
      <c r="L38" s="282">
        <f t="shared" si="6"/>
        <v>2103.2592771999998</v>
      </c>
      <c r="M38" s="312">
        <f t="shared" si="6"/>
        <v>0</v>
      </c>
      <c r="N38" s="96">
        <f t="shared" si="6"/>
        <v>2103.2592771999998</v>
      </c>
      <c r="O38" s="96">
        <f t="shared" si="6"/>
        <v>0</v>
      </c>
      <c r="P38" s="96" t="e">
        <f t="shared" si="6"/>
        <v>#REF!</v>
      </c>
      <c r="Q38" s="97">
        <f t="shared" si="6"/>
        <v>0.31579796899999379</v>
      </c>
      <c r="R38" s="179">
        <f t="shared" si="6"/>
        <v>3193.4229500000001</v>
      </c>
      <c r="S38" s="168"/>
      <c r="T38" s="170" t="e">
        <f>R38*#REF!</f>
        <v>#REF!</v>
      </c>
      <c r="U38" s="168"/>
      <c r="V38" s="168"/>
      <c r="W38" s="168"/>
      <c r="X38" s="168"/>
    </row>
    <row r="39" spans="2:39" ht="15" thickBot="1" x14ac:dyDescent="0.35">
      <c r="B39" s="143" t="s">
        <v>54</v>
      </c>
      <c r="C39" s="144"/>
      <c r="D39" s="155"/>
      <c r="E39" s="156"/>
      <c r="F39" s="156"/>
      <c r="G39" s="157"/>
      <c r="H39" s="366"/>
      <c r="I39" s="367"/>
      <c r="J39" s="367"/>
      <c r="K39" s="368"/>
      <c r="L39" s="155"/>
      <c r="M39" s="156"/>
      <c r="N39" s="156"/>
      <c r="O39" s="156"/>
      <c r="P39" s="156"/>
      <c r="Q39" s="158"/>
      <c r="R39" s="157"/>
      <c r="S39" s="168"/>
      <c r="T39" s="169"/>
      <c r="U39" s="168"/>
      <c r="V39" s="168"/>
      <c r="W39" s="168"/>
      <c r="X39" s="168"/>
    </row>
    <row r="40" spans="2:39" ht="16.2" x14ac:dyDescent="0.3">
      <c r="B40" s="146" t="s">
        <v>137</v>
      </c>
      <c r="C40" s="104"/>
      <c r="D40" s="104"/>
      <c r="E40" s="104"/>
      <c r="F40" s="104"/>
      <c r="G40" s="104"/>
      <c r="H40" s="104"/>
      <c r="I40" s="104"/>
      <c r="J40" s="104"/>
      <c r="K40" s="104"/>
      <c r="L40" s="104"/>
      <c r="M40" s="104"/>
      <c r="N40" s="104"/>
      <c r="O40" s="104"/>
      <c r="P40" s="104"/>
      <c r="Q40" s="104"/>
      <c r="R40" s="104"/>
      <c r="S40" s="104"/>
      <c r="T40" s="106"/>
      <c r="U40" s="104"/>
      <c r="V40" s="104"/>
      <c r="W40" s="107"/>
      <c r="X40" s="107"/>
      <c r="Y40" s="104"/>
      <c r="Z40" s="104"/>
      <c r="AA40" s="104"/>
      <c r="AB40" s="104"/>
      <c r="AC40" s="104"/>
      <c r="AD40" s="104"/>
      <c r="AE40" s="104"/>
      <c r="AF40" s="104"/>
      <c r="AG40" s="104"/>
      <c r="AH40" s="104"/>
      <c r="AI40" s="104"/>
      <c r="AJ40" s="104"/>
      <c r="AK40" s="104"/>
      <c r="AL40" s="104"/>
      <c r="AM40" s="104"/>
    </row>
    <row r="41" spans="2:39" ht="16.2" x14ac:dyDescent="0.3">
      <c r="B41" s="146" t="s">
        <v>106</v>
      </c>
      <c r="C41" s="104"/>
      <c r="D41" s="104"/>
      <c r="E41" s="104"/>
      <c r="F41" s="104"/>
      <c r="G41" s="104"/>
      <c r="H41" s="104"/>
      <c r="I41" s="104"/>
      <c r="J41" s="104"/>
      <c r="K41" s="104"/>
      <c r="L41" s="104"/>
      <c r="M41" s="104"/>
      <c r="N41" s="104"/>
      <c r="O41" s="104"/>
      <c r="P41" s="104"/>
      <c r="Q41" s="104"/>
      <c r="R41" s="104"/>
      <c r="S41" s="104"/>
      <c r="T41" s="106"/>
      <c r="U41" s="104"/>
      <c r="V41" s="104"/>
      <c r="W41" s="107"/>
      <c r="X41" s="107"/>
      <c r="Y41" s="104"/>
      <c r="Z41" s="104"/>
      <c r="AA41" s="104"/>
      <c r="AB41" s="104"/>
      <c r="AC41" s="104"/>
      <c r="AD41" s="104"/>
      <c r="AE41" s="104"/>
      <c r="AF41" s="104"/>
      <c r="AG41" s="104"/>
      <c r="AH41" s="104"/>
      <c r="AI41" s="104"/>
      <c r="AJ41" s="104"/>
      <c r="AK41" s="104"/>
      <c r="AL41" s="104"/>
      <c r="AM41" s="104"/>
    </row>
    <row r="42" spans="2:39" x14ac:dyDescent="0.3">
      <c r="B42" t="s">
        <v>138</v>
      </c>
    </row>
  </sheetData>
  <mergeCells count="8">
    <mergeCell ref="B25:B27"/>
    <mergeCell ref="B30:B33"/>
    <mergeCell ref="D4:G4"/>
    <mergeCell ref="H4:K4"/>
    <mergeCell ref="L4:R4"/>
    <mergeCell ref="B8:B14"/>
    <mergeCell ref="B15:B17"/>
    <mergeCell ref="B18:B20"/>
  </mergeCells>
  <pageMargins left="0.25" right="0.25" top="0.75" bottom="0.75" header="0.3" footer="0.3"/>
  <pageSetup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83CA724B3DBDC4895CA529372ACC4EA" ma:contentTypeVersion="14" ma:contentTypeDescription="Create a new document." ma:contentTypeScope="" ma:versionID="6338e1ba2f2eb732f66cdc63ab9719e1">
  <xsd:schema xmlns:xsd="http://www.w3.org/2001/XMLSchema" xmlns:xs="http://www.w3.org/2001/XMLSchema" xmlns:p="http://schemas.microsoft.com/office/2006/metadata/properties" xmlns:ns3="60625c03-4bfb-4fbb-a268-418e163bbee2" xmlns:ns4="81dcd7ac-5837-458b-b479-b2429641712e" targetNamespace="http://schemas.microsoft.com/office/2006/metadata/properties" ma:root="true" ma:fieldsID="46b255905cf942cffa7ede82e392eb0e" ns3:_="" ns4:_="">
    <xsd:import namespace="60625c03-4bfb-4fbb-a268-418e163bbee2"/>
    <xsd:import namespace="81dcd7ac-5837-458b-b479-b2429641712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AutoKeyPoints" minOccurs="0"/>
                <xsd:element ref="ns4:MediaServiceKeyPoints" minOccurs="0"/>
                <xsd:element ref="ns4:MediaServiceGenerationTime" minOccurs="0"/>
                <xsd:element ref="ns4:MediaServiceEventHashCode"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625c03-4bfb-4fbb-a268-418e163bbe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dcd7ac-5837-458b-b479-b2429641712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6D6747A1-12BF-4046-909E-B94B95B669EF}">
  <ds:schemaRefs>
    <ds:schemaRef ds:uri="http://schemas.microsoft.com/office/2006/documentManagement/types"/>
    <ds:schemaRef ds:uri="http://purl.org/dc/terms/"/>
    <ds:schemaRef ds:uri="http://schemas.microsoft.com/office/infopath/2007/PartnerControls"/>
    <ds:schemaRef ds:uri="http://schemas.microsoft.com/office/2006/metadata/properties"/>
    <ds:schemaRef ds:uri="http://purl.org/dc/dcmitype/"/>
    <ds:schemaRef ds:uri="http://www.w3.org/XML/1998/namespace"/>
    <ds:schemaRef ds:uri="http://schemas.openxmlformats.org/package/2006/metadata/core-properties"/>
    <ds:schemaRef ds:uri="http://purl.org/dc/elements/1.1/"/>
    <ds:schemaRef ds:uri="81dcd7ac-5837-458b-b479-b2429641712e"/>
    <ds:schemaRef ds:uri="60625c03-4bfb-4fbb-a268-418e163bbee2"/>
  </ds:schemaRefs>
</ds:datastoreItem>
</file>

<file path=customXml/itemProps3.xml><?xml version="1.0" encoding="utf-8"?>
<ds:datastoreItem xmlns:ds="http://schemas.openxmlformats.org/officeDocument/2006/customXml" ds:itemID="{92ED1E41-5FB8-453E-B9D6-10D8145575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625c03-4bfb-4fbb-a268-418e163bbee2"/>
    <ds:schemaRef ds:uri="81dcd7ac-5837-458b-b479-b242964171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Wholesale Annual Electric (Orig</vt:lpstr>
      <vt:lpstr>Qtr Electric Master</vt:lpstr>
      <vt:lpstr> Qtr Electric LMI</vt:lpstr>
      <vt:lpstr> Qtr Electric LMI ORIG</vt:lpstr>
      <vt:lpstr> Qtr Electric Business Class</vt:lpstr>
      <vt:lpstr>RACHEL EXAMPLE  DO NOT USE</vt:lpstr>
      <vt:lpstr>' Qtr Electric Business Class'!Print_Area</vt:lpstr>
      <vt:lpstr>' Qtr Electric LMI'!Print_Area</vt:lpstr>
      <vt:lpstr>'Qtr Electric Master'!Print_Area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Chao, Philip</cp:lastModifiedBy>
  <cp:revision/>
  <cp:lastPrinted>2021-11-30T21:20:33Z</cp:lastPrinted>
  <dcterms:created xsi:type="dcterms:W3CDTF">2021-03-17T19:24:16Z</dcterms:created>
  <dcterms:modified xsi:type="dcterms:W3CDTF">2022-03-10T01:39:21Z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0x010100883CA724B3DBDC4895CA529372ACC4EA</vt:lpwstr>
  </property>
</Properties>
</file>