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18"/>
  <workbookPr defaultThemeVersion="166925"/>
  <mc:AlternateContent xmlns:mc="http://schemas.openxmlformats.org/markup-compatibility/2006">
    <mc:Choice Requires="x15">
      <x15ac:absPath xmlns:x15ac="http://schemas.microsoft.com/office/spreadsheetml/2010/11/ac" url="F:\Char\DSM\RECO\Quarterly Reports\"/>
    </mc:Choice>
  </mc:AlternateContent>
  <xr:revisionPtr revIDLastSave="2" documentId="8_{6234BE9B-5381-42BB-BA8E-DF2D78441DA9}" xr6:coauthVersionLast="47" xr6:coauthVersionMax="47" xr10:uidLastSave="{6FFA29DA-6BD5-4A59-8B7D-6099506BD653}"/>
  <bookViews>
    <workbookView xWindow="-110" yWindow="-110" windowWidth="22780" windowHeight="14660" firstSheet="3" activeTab="1" xr2:uid="{00000000-000D-0000-FFFF-FFFF00000000}"/>
  </bookViews>
  <sheets>
    <sheet name="Wholesale Annual Electric (Orig" sheetId="25" state="hidden" r:id="rId1"/>
    <sheet name="Qtr Electric Master" sheetId="27" r:id="rId2"/>
    <sheet name=" Qtr Electric LMI" sheetId="29" r:id="rId3"/>
    <sheet name=" Qtr Electric Business Class" sheetId="30" r:id="rId4"/>
  </sheets>
  <definedNames>
    <definedName name="CH_COS" localSheetId="0">#REF!</definedName>
    <definedName name="dd" localSheetId="0">[0]!RDR+1</definedName>
    <definedName name="MNTH_ENERGY" localSheetId="0">#REF!</definedName>
    <definedName name="NSP_COS" localSheetId="0">#REF!</definedName>
    <definedName name="Print1" localSheetId="0">#REF!</definedName>
    <definedName name="Print3" localSheetId="0">#REF!</definedName>
    <definedName name="Print4" localSheetId="0">#REF!</definedName>
    <definedName name="Print5" localSheetId="0">#REF!</definedName>
    <definedName name="PSCo_COS" localSheetId="0">#REF!</definedName>
    <definedName name="RDRplus1" localSheetId="0">[0]!RDR+1</definedName>
    <definedName name="revreq" localSheetId="0">#REF!</definedName>
    <definedName name="wrn.CFC._.QUARTER." localSheetId="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localSheetId="0"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3" hidden="1">{"COVER",#N/A,FALSE,"COVERPMT";"COMPANY ORDER",#N/A,FALSE,"COVERPMT";"EXHIBIT A",#N/A,FALSE,"COVERPMT"}</definedName>
    <definedName name="wrn.FUEL._.SCHEDULE." localSheetId="2" hidden="1">{"COVER",#N/A,FALSE,"COVERPMT";"COMPANY ORDER",#N/A,FALSE,"COVERPMT";"EXHIBIT A",#N/A,FALSE,"COVERPMT"}</definedName>
    <definedName name="wrn.FUEL._.SCHEDULE." localSheetId="1" hidden="1">{"COVER",#N/A,FALSE,"COVERPMT";"COMPANY ORDER",#N/A,FALSE,"COVERPMT";"EXHIBIT A",#N/A,FALSE,"COVERPMT"}</definedName>
    <definedName name="wrn.FUEL._.SCHEDULE." localSheetId="0" hidden="1">{"COVER",#N/A,FALSE,"COVERPMT";"COMPANY ORDER",#N/A,FALSE,"COVERPMT";"EXHIBIT A",#N/A,FALSE,"COVERPMT"}</definedName>
    <definedName name="wrn.FUEL._.SCHEDULE." hidden="1">{"COVER",#N/A,FALSE,"COVERPMT";"COMPANY ORDER",#N/A,FALSE,"COVERPMT";"EXHIBIT A",#N/A,FALSE,"COVERPMT"}</definedName>
    <definedName name="Xcel_COS" localSheetId="0">#REF!</definedName>
    <definedName name="Z_E3A30FBC_675D_4AD8_9B2D_12956792A138_.wvu.Rows" localSheetId="3" hidden="1">' Qtr Electric Business Class'!#REF!</definedName>
    <definedName name="Z_E3A30FBC_675D_4AD8_9B2D_12956792A138_.wvu.Rows" localSheetId="2" hidden="1">' Qtr Electric LMI'!#REF!</definedName>
    <definedName name="Z_E3A30FBC_675D_4AD8_9B2D_12956792A138_.wvu.Rows" localSheetId="1" hidden="1">'Qtr Electric Master'!#REF!</definedName>
    <definedName name="Z_E3A30FBC_675D_4AD8_9B2D_12956792A138_.wvu.Rows" localSheetId="0" hidden="1">'Wholesale Annual Electric (Orig'!#REF!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27" l="1"/>
  <c r="N21" i="27"/>
  <c r="N20" i="27"/>
  <c r="N18" i="27"/>
  <c r="N15" i="27"/>
  <c r="N14" i="27"/>
  <c r="F18" i="30" l="1"/>
  <c r="I16" i="30"/>
  <c r="H16" i="30"/>
  <c r="G16" i="30"/>
  <c r="F16" i="30"/>
  <c r="E16" i="30"/>
  <c r="G10" i="30"/>
  <c r="G18" i="30" s="1"/>
  <c r="I10" i="30"/>
  <c r="I18" i="30" s="1"/>
  <c r="H10" i="30"/>
  <c r="H18" i="30" s="1"/>
  <c r="F10" i="30"/>
  <c r="E10" i="30"/>
  <c r="E18" i="30" s="1"/>
  <c r="D18" i="30"/>
  <c r="D16" i="30"/>
  <c r="D10" i="30"/>
  <c r="H17" i="29" l="1"/>
  <c r="F17" i="29"/>
  <c r="D17" i="29"/>
  <c r="H11" i="29"/>
  <c r="H19" i="29" s="1"/>
  <c r="F11" i="29"/>
  <c r="F19" i="29" s="1"/>
  <c r="D11" i="29"/>
  <c r="D19" i="29" s="1"/>
  <c r="E22" i="27"/>
  <c r="H22" i="27"/>
  <c r="I22" i="27"/>
  <c r="L22" i="27"/>
  <c r="M22" i="27"/>
  <c r="N22" i="27"/>
  <c r="P22" i="27"/>
  <c r="Q22" i="27"/>
  <c r="R22" i="27"/>
  <c r="D22" i="27"/>
  <c r="O21" i="27"/>
  <c r="O22" i="27" s="1"/>
  <c r="K20" i="27"/>
  <c r="J21" i="27"/>
  <c r="J20" i="27"/>
  <c r="F21" i="27"/>
  <c r="G21" i="27" s="1"/>
  <c r="F20" i="27"/>
  <c r="G20" i="27" s="1"/>
  <c r="G22" i="27" s="1"/>
  <c r="O18" i="27"/>
  <c r="J18" i="27"/>
  <c r="K18" i="27" s="1"/>
  <c r="F18" i="27"/>
  <c r="G18" i="27" s="1"/>
  <c r="E16" i="27"/>
  <c r="H16" i="27"/>
  <c r="I16" i="27"/>
  <c r="L16" i="27"/>
  <c r="M16" i="27"/>
  <c r="N16" i="27"/>
  <c r="P16" i="27"/>
  <c r="Q16" i="27"/>
  <c r="R16" i="27"/>
  <c r="D16" i="27"/>
  <c r="O15" i="27"/>
  <c r="O14" i="27"/>
  <c r="O16" i="27" s="1"/>
  <c r="J15" i="27"/>
  <c r="K15" i="27" s="1"/>
  <c r="J14" i="27"/>
  <c r="J16" i="27" s="1"/>
  <c r="K16" i="27" s="1"/>
  <c r="F15" i="27"/>
  <c r="G15" i="27" s="1"/>
  <c r="F14" i="27"/>
  <c r="F16" i="27" s="1"/>
  <c r="E11" i="27"/>
  <c r="E24" i="27" s="1"/>
  <c r="H11" i="27"/>
  <c r="H24" i="27" s="1"/>
  <c r="I11" i="27"/>
  <c r="I24" i="27" s="1"/>
  <c r="L11" i="27"/>
  <c r="L24" i="27" s="1"/>
  <c r="M11" i="27"/>
  <c r="M24" i="27" s="1"/>
  <c r="P11" i="27"/>
  <c r="Q11" i="27"/>
  <c r="R11" i="27"/>
  <c r="D11" i="27"/>
  <c r="N10" i="27"/>
  <c r="O10" i="27" s="1"/>
  <c r="N9" i="27"/>
  <c r="O9" i="27" s="1"/>
  <c r="J10" i="27"/>
  <c r="K10" i="27" s="1"/>
  <c r="J9" i="27"/>
  <c r="K9" i="27" s="1"/>
  <c r="F10" i="27"/>
  <c r="G10" i="27" s="1"/>
  <c r="F9" i="27"/>
  <c r="G9" i="27" s="1"/>
  <c r="F8" i="27"/>
  <c r="F22" i="27" l="1"/>
  <c r="D24" i="27"/>
  <c r="J22" i="27"/>
  <c r="K22" i="27" s="1"/>
  <c r="P24" i="27"/>
  <c r="Q24" i="27"/>
  <c r="R24" i="27"/>
  <c r="K21" i="27"/>
  <c r="G14" i="27"/>
  <c r="G16" i="27" s="1"/>
  <c r="K14" i="27"/>
  <c r="F11" i="27"/>
  <c r="F24" i="27" s="1"/>
  <c r="N8" i="27"/>
  <c r="J8" i="27"/>
  <c r="G8" i="27"/>
  <c r="G11" i="27" s="1"/>
  <c r="G24" i="27" s="1"/>
  <c r="O8" i="27" l="1"/>
  <c r="O11" i="27" s="1"/>
  <c r="O24" i="27" s="1"/>
  <c r="N11" i="27"/>
  <c r="N24" i="27" s="1"/>
  <c r="K8" i="27"/>
  <c r="M28" i="25"/>
  <c r="K28" i="25"/>
  <c r="J28" i="25"/>
  <c r="M26" i="25"/>
  <c r="K26" i="25"/>
  <c r="J26" i="25"/>
  <c r="M25" i="25"/>
  <c r="K25" i="25"/>
  <c r="J25" i="25"/>
  <c r="M21" i="25"/>
  <c r="K21" i="25"/>
  <c r="J21" i="25"/>
  <c r="M20" i="25"/>
  <c r="K20" i="25"/>
  <c r="J20" i="25"/>
  <c r="M19" i="25"/>
  <c r="K19" i="25"/>
  <c r="J19" i="25"/>
  <c r="M14" i="25"/>
  <c r="K14" i="25"/>
  <c r="J14" i="25"/>
  <c r="M13" i="25"/>
  <c r="K13" i="25"/>
  <c r="J13" i="25"/>
  <c r="M12" i="25"/>
  <c r="K12" i="25"/>
  <c r="J12" i="25"/>
  <c r="M9" i="25"/>
  <c r="K9" i="25"/>
  <c r="J9" i="25"/>
  <c r="J24" i="27" l="1"/>
  <c r="K24" i="27" s="1"/>
  <c r="K11"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Klink, Troy J</author>
    <author>Rapp, Diane L</author>
  </authors>
  <commentList>
    <comment ref="D5" authorId="0" shapeId="0" xr:uid="{00000000-0006-0000-0000-000001000000}">
      <text>
        <r>
          <rPr>
            <sz val="9"/>
            <color indexed="81"/>
            <rFont val="Tahoma"/>
            <family val="2"/>
          </rPr>
          <t>Need retail and wholesale - 2 different tabs
Gas columns</t>
        </r>
      </text>
    </comment>
    <comment ref="I7" authorId="1" shapeId="0" xr:uid="{00000000-0006-0000-0000-000002000000}">
      <text>
        <r>
          <rPr>
            <b/>
            <sz val="9"/>
            <color indexed="81"/>
            <rFont val="Tahoma"/>
            <family val="2"/>
          </rPr>
          <t>Rapp, Diane L:</t>
        </r>
        <r>
          <rPr>
            <sz val="9"/>
            <color indexed="81"/>
            <rFont val="Tahoma"/>
            <family val="2"/>
          </rPr>
          <t xml:space="preserve">
Separate table for program cost categories 
Need common definitions
Program Costs at program (not sub-program level) - update additional applicable columns</t>
        </r>
      </text>
    </comment>
    <comment ref="L7" authorId="0" shapeId="0" xr:uid="{00000000-0006-0000-0000-000003000000}">
      <text>
        <r>
          <rPr>
            <b/>
            <sz val="9"/>
            <color indexed="81"/>
            <rFont val="Tahoma"/>
            <family val="2"/>
          </rPr>
          <t>Break out customer type in subsequent detail table</t>
        </r>
        <r>
          <rPr>
            <sz val="9"/>
            <color indexed="81"/>
            <rFont val="Tahoma"/>
            <family val="2"/>
          </rPr>
          <t xml:space="preserve">
Framework order includes Small Business and Moderate Income (Does this make more sense to include in annual report (post-evaluation))</t>
        </r>
      </text>
    </comment>
  </commentList>
</comments>
</file>

<file path=xl/sharedStrings.xml><?xml version="1.0" encoding="utf-8"?>
<sst xmlns="http://schemas.openxmlformats.org/spreadsheetml/2006/main" count="226" uniqueCount="109">
  <si>
    <t>Energy Efficiency and PDR Savings Summary</t>
  </si>
  <si>
    <t>RACHEL - COLLAPSE E PRODUCTS</t>
  </si>
  <si>
    <t xml:space="preserve"> </t>
  </si>
  <si>
    <t xml:space="preserve">  </t>
  </si>
  <si>
    <t>Ex Ante Gross Savings</t>
  </si>
  <si>
    <t>Realization Rate</t>
  </si>
  <si>
    <t>Actual Expenditures</t>
  </si>
  <si>
    <t>Participation</t>
  </si>
  <si>
    <t>Weighted Program Measure Life</t>
  </si>
  <si>
    <t>NJ Cost Test Ratio</t>
  </si>
  <si>
    <t>A</t>
  </si>
  <si>
    <t>B</t>
  </si>
  <si>
    <t>C</t>
  </si>
  <si>
    <t>D</t>
  </si>
  <si>
    <t>E</t>
  </si>
  <si>
    <t>F</t>
  </si>
  <si>
    <t>G=F/(A*1,000)</t>
  </si>
  <si>
    <t>I</t>
  </si>
  <si>
    <t>J=C/A</t>
  </si>
  <si>
    <t>K</t>
  </si>
  <si>
    <t>First Year Annual Energy Savings (MWh)</t>
  </si>
  <si>
    <t>First Year Peak Demand Savings (MW)</t>
  </si>
  <si>
    <t>Lifetime Savings (MWh)</t>
  </si>
  <si>
    <t>Energy Savings (Ex Post Gross/Ex Ante Gross)</t>
  </si>
  <si>
    <t>Demand Savings (Ex Post Gross/Ex Ante Gross)</t>
  </si>
  <si>
    <t>Program Costs ($)</t>
  </si>
  <si>
    <t>Ex Ante First Year Cost Per First Year Annual Savings ($/kWh)</t>
  </si>
  <si>
    <t>Ex Ante Cost per Lifetime Savings ($/kWh)</t>
  </si>
  <si>
    <t>Total Participation Number</t>
  </si>
  <si>
    <t>Years</t>
  </si>
  <si>
    <t xml:space="preserve">C/E Score By Program </t>
  </si>
  <si>
    <t>Residential Programs</t>
  </si>
  <si>
    <t>Sub Program</t>
  </si>
  <si>
    <t>Efficient Products</t>
  </si>
  <si>
    <t>Existing Homes</t>
  </si>
  <si>
    <t>Home Performance with Energy Star</t>
  </si>
  <si>
    <t>Quick Home Energy Checkup</t>
  </si>
  <si>
    <t>Moderate Income Weatherization</t>
  </si>
  <si>
    <t>Home Energy Education &amp; Management</t>
  </si>
  <si>
    <t>Behavioral</t>
  </si>
  <si>
    <t>Total Residential</t>
  </si>
  <si>
    <t>Business Programs</t>
  </si>
  <si>
    <t>C&amp;I Direct Install</t>
  </si>
  <si>
    <t>Direct Install</t>
  </si>
  <si>
    <t>Energy Solutions for Business</t>
  </si>
  <si>
    <t>Prescriptive/Custom</t>
  </si>
  <si>
    <t>Energy Management</t>
  </si>
  <si>
    <t>Engineered Solutions</t>
  </si>
  <si>
    <t>Total Business</t>
  </si>
  <si>
    <t>Multifamily</t>
  </si>
  <si>
    <t>Other Programs</t>
  </si>
  <si>
    <t>Home Optimization &amp; Peak Demand Reduction</t>
  </si>
  <si>
    <t>Total Other</t>
  </si>
  <si>
    <t>Portfolio Total</t>
  </si>
  <si>
    <t>Supportive Costs Outside Portfolio</t>
  </si>
  <si>
    <t>For Period Ending PY22Q1</t>
  </si>
  <si>
    <t>Ex Ante Energy Savings</t>
  </si>
  <si>
    <t>D=C/B</t>
  </si>
  <si>
    <t>G</t>
  </si>
  <si>
    <t>H=G/F</t>
  </si>
  <si>
    <t>J</t>
  </si>
  <si>
    <t>L=K/J</t>
  </si>
  <si>
    <t>M</t>
  </si>
  <si>
    <t>N</t>
  </si>
  <si>
    <t>O</t>
  </si>
  <si>
    <t>Current Quarter</t>
  </si>
  <si>
    <t>Annual Forecasted Participation Number</t>
  </si>
  <si>
    <t>Reported Participation Number YTD</t>
  </si>
  <si>
    <t>YTD % of Annual Participants</t>
  </si>
  <si>
    <t>Current Quarter ($000)</t>
  </si>
  <si>
    <r>
      <t>Annual Forecasted Program Costs ($000)</t>
    </r>
    <r>
      <rPr>
        <vertAlign val="superscript"/>
        <sz val="9"/>
        <color rgb="FFFFFFFF"/>
        <rFont val="Calibri"/>
        <family val="2"/>
        <scheme val="minor"/>
      </rPr>
      <t>1</t>
    </r>
  </si>
  <si>
    <t>Reported Program Costs YTD ($000)</t>
  </si>
  <si>
    <t>YTD % of Annual Budget</t>
  </si>
  <si>
    <t>Current Quarter Annual Retail Energy Savings (MWh)</t>
  </si>
  <si>
    <t>Annual Forecasted Retail Energy Savings (MWh)</t>
  </si>
  <si>
    <t>Reported Retail Energy Savings YTD (MWh)</t>
  </si>
  <si>
    <t>YTD % of Annual Energy Savings</t>
  </si>
  <si>
    <t>Reported Gross Energy Savings (MWh)</t>
  </si>
  <si>
    <t>Peak Demand Savings YTD (MW)</t>
  </si>
  <si>
    <t>Efficient Products*</t>
  </si>
  <si>
    <t>Behavioral EE, Midstream, Marketplace, HVAC</t>
  </si>
  <si>
    <t>Existing Homes*</t>
  </si>
  <si>
    <t>Home Performance with Energy Star (includes Quick Home Energy Check)</t>
  </si>
  <si>
    <t>Sub-Program</t>
  </si>
  <si>
    <t>C&amp;I Direct Install*</t>
  </si>
  <si>
    <t>N/A</t>
  </si>
  <si>
    <t>C&amp;I Rebate Program*</t>
  </si>
  <si>
    <t>Prescriptive/Custom, Energy Management, Engineered Solutions</t>
  </si>
  <si>
    <t>Multi-Family*</t>
  </si>
  <si>
    <t>Pilot Programs</t>
  </si>
  <si>
    <t>Peak Demand Reduction</t>
  </si>
  <si>
    <t>Bring Your Own Thermostat, Commercial System Relief Program, Behavioral DR</t>
  </si>
  <si>
    <t>Clean Heat Beneficial Electrification**</t>
  </si>
  <si>
    <t>Total Pilot</t>
  </si>
  <si>
    <r>
      <rPr>
        <vertAlign val="superscript"/>
        <sz val="11"/>
        <rFont val="Calibri"/>
        <family val="2"/>
        <scheme val="minor"/>
      </rPr>
      <t>1</t>
    </r>
    <r>
      <rPr>
        <sz val="11"/>
        <rFont val="Calibri"/>
        <family val="2"/>
        <scheme val="minor"/>
      </rPr>
      <t xml:space="preserve"> Annual Forecasted Program Costs reflect values anticipated in Board-approved Utility EE/PDR proposals and may incorporate budget adjustments as provided for in the June 10, 2020 Board Order.</t>
    </r>
  </si>
  <si>
    <t>* Denotes a core EE program. Home Performance with Energy Star only includes non-LMI; the comparable program for LMI participants is Comfort Partners, which is jointly administered by the State and Utilities.</t>
  </si>
  <si>
    <t xml:space="preserve">** Savings are in MMBtu and are not included in the Portfolio MWh Total. </t>
  </si>
  <si>
    <t>Incentive Expenditures (Customer Rebates and Low/no-cost financing)</t>
  </si>
  <si>
    <t>Reported Incentive Costs YTD ($000)</t>
  </si>
  <si>
    <t>LMI</t>
  </si>
  <si>
    <t>Non-LMI or Unverified</t>
  </si>
  <si>
    <r>
      <t>Home Performance with Energy Star</t>
    </r>
    <r>
      <rPr>
        <vertAlign val="superscript"/>
        <sz val="11"/>
        <rFont val="Calibri"/>
        <family val="2"/>
        <scheme val="minor"/>
      </rPr>
      <t>1</t>
    </r>
    <r>
      <rPr>
        <sz val="11"/>
        <color theme="1"/>
        <rFont val="Calibri"/>
        <family val="2"/>
        <scheme val="minor"/>
      </rPr>
      <t xml:space="preserve"> (Includes Quick Home Energy Check)</t>
    </r>
  </si>
  <si>
    <t>Multi-Family</t>
  </si>
  <si>
    <t>Clean Heat Beneficial Electrification</t>
  </si>
  <si>
    <t>1 Income-qualified customers are directed to participate through the Comfort Partners or Moderate Income Weatherization programs.</t>
  </si>
  <si>
    <t>Reported Incentive Costs YTD ($)</t>
  </si>
  <si>
    <t>Small Commercial</t>
  </si>
  <si>
    <t>Large Commercial</t>
  </si>
  <si>
    <t>C&amp;I Rebate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</si>
</sst>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_(&quot;$&quot;* #,##0.0_);_(&quot;$&quot;* \(#,##0.0\);_(&quot;$&quot;* &quot;-&quot;??_);_(@_)"/>
  </numFmts>
  <fonts count="16">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b/>
      <sz val="9"/>
      <color indexed="9"/>
      <name val="Calibri"/>
      <family val="2"/>
    </font>
    <font>
      <sz val="9"/>
      <color indexed="9"/>
      <name val="Calibri"/>
      <family val="2"/>
      <scheme val="minor"/>
    </font>
    <font>
      <b/>
      <sz val="11"/>
      <name val="Calibri"/>
      <family val="2"/>
      <scheme val="minor"/>
    </font>
    <font>
      <sz val="9"/>
      <color indexed="81"/>
      <name val="Tahoma"/>
      <family val="2"/>
    </font>
    <font>
      <b/>
      <sz val="9"/>
      <color indexed="81"/>
      <name val="Tahoma"/>
      <family val="2"/>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s>
  <fills count="9">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2" tint="-9.9978637043366805E-2"/>
        <bgColor indexed="64"/>
      </patternFill>
    </fill>
  </fills>
  <borders count="61">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2" fillId="0" borderId="0"/>
  </cellStyleXfs>
  <cellXfs count="311">
    <xf numFmtId="0" fontId="0" fillId="0" borderId="0" xfId="0"/>
    <xf numFmtId="0" fontId="4" fillId="0" borderId="0" xfId="0" applyFont="1"/>
    <xf numFmtId="164" fontId="0" fillId="0" borderId="0" xfId="1" applyNumberFormat="1" applyFont="1"/>
    <xf numFmtId="43" fontId="0" fillId="0" borderId="0" xfId="1" applyFont="1"/>
    <xf numFmtId="9" fontId="0" fillId="0" borderId="0" xfId="3" applyFont="1"/>
    <xf numFmtId="165" fontId="0" fillId="0" borderId="0" xfId="2" applyNumberFormat="1" applyFont="1"/>
    <xf numFmtId="0" fontId="5" fillId="0" borderId="0" xfId="0" applyFont="1"/>
    <xf numFmtId="43" fontId="6" fillId="2" borderId="1" xfId="1"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164" fontId="8" fillId="2" borderId="11" xfId="1" applyNumberFormat="1" applyFont="1" applyFill="1" applyBorder="1" applyAlignment="1">
      <alignment horizontal="center" vertical="center" wrapText="1"/>
    </xf>
    <xf numFmtId="9" fontId="8" fillId="2" borderId="10" xfId="3" applyFont="1" applyFill="1" applyBorder="1" applyAlignment="1">
      <alignment horizontal="center" vertical="center" wrapText="1"/>
    </xf>
    <xf numFmtId="44" fontId="8" fillId="2" borderId="13" xfId="2" applyFont="1" applyFill="1" applyBorder="1" applyAlignment="1">
      <alignment horizontal="center" vertical="center" wrapText="1"/>
    </xf>
    <xf numFmtId="164" fontId="8" fillId="2" borderId="10" xfId="1" applyNumberFormat="1" applyFont="1" applyFill="1" applyBorder="1" applyAlignment="1">
      <alignment horizontal="center" vertical="center" wrapText="1"/>
    </xf>
    <xf numFmtId="166" fontId="8" fillId="2" borderId="15" xfId="1" applyNumberFormat="1" applyFont="1" applyFill="1" applyBorder="1" applyAlignment="1">
      <alignment horizontal="center" vertical="center" wrapText="1"/>
    </xf>
    <xf numFmtId="43" fontId="8" fillId="2" borderId="14" xfId="1" applyFont="1" applyFill="1" applyBorder="1" applyAlignment="1">
      <alignment horizontal="center" vertical="center" wrapText="1"/>
    </xf>
    <xf numFmtId="0" fontId="3" fillId="3" borderId="16" xfId="0" applyFont="1" applyFill="1" applyBorder="1"/>
    <xf numFmtId="0" fontId="3" fillId="3" borderId="18" xfId="0" applyFont="1" applyFill="1" applyBorder="1"/>
    <xf numFmtId="164" fontId="3" fillId="3" borderId="18" xfId="1" applyNumberFormat="1" applyFont="1" applyFill="1" applyBorder="1" applyAlignment="1"/>
    <xf numFmtId="9" fontId="3" fillId="3" borderId="18" xfId="3" applyFont="1" applyFill="1" applyBorder="1" applyAlignment="1"/>
    <xf numFmtId="165" fontId="3" fillId="3" borderId="18" xfId="2" applyNumberFormat="1" applyFont="1" applyFill="1" applyBorder="1" applyAlignment="1"/>
    <xf numFmtId="44" fontId="3" fillId="3" borderId="18" xfId="2" applyFont="1" applyFill="1" applyBorder="1" applyAlignment="1"/>
    <xf numFmtId="166" fontId="3" fillId="3" borderId="18" xfId="1" applyNumberFormat="1" applyFont="1" applyFill="1" applyBorder="1" applyAlignment="1"/>
    <xf numFmtId="43" fontId="3" fillId="3" borderId="19" xfId="1" applyFont="1" applyFill="1" applyBorder="1" applyAlignment="1"/>
    <xf numFmtId="37" fontId="0" fillId="0" borderId="8" xfId="1" applyNumberFormat="1" applyFont="1" applyFill="1" applyBorder="1" applyAlignment="1">
      <alignment horizontal="right"/>
    </xf>
    <xf numFmtId="43" fontId="0" fillId="0" borderId="8" xfId="1" applyFont="1" applyFill="1" applyBorder="1"/>
    <xf numFmtId="164" fontId="0" fillId="0" borderId="8" xfId="1" applyNumberFormat="1" applyFont="1" applyFill="1" applyBorder="1"/>
    <xf numFmtId="9" fontId="1" fillId="0" borderId="8" xfId="3" applyFont="1" applyFill="1" applyBorder="1"/>
    <xf numFmtId="165" fontId="0" fillId="0" borderId="8" xfId="2" applyNumberFormat="1" applyFont="1" applyFill="1" applyBorder="1"/>
    <xf numFmtId="44" fontId="0" fillId="0" borderId="8" xfId="2" applyFont="1" applyFill="1" applyBorder="1" applyAlignment="1">
      <alignment horizontal="right" vertical="top"/>
    </xf>
    <xf numFmtId="166" fontId="0" fillId="0" borderId="8" xfId="1" applyNumberFormat="1" applyFont="1" applyFill="1" applyBorder="1" applyAlignment="1">
      <alignment horizontal="right"/>
    </xf>
    <xf numFmtId="43" fontId="0" fillId="0" borderId="7" xfId="1" applyFont="1" applyFill="1" applyBorder="1"/>
    <xf numFmtId="164" fontId="0" fillId="0" borderId="20" xfId="1" applyNumberFormat="1" applyFont="1" applyFill="1" applyBorder="1"/>
    <xf numFmtId="164" fontId="0" fillId="0" borderId="20" xfId="1" applyNumberFormat="1" applyFont="1" applyFill="1" applyBorder="1" applyAlignment="1">
      <alignment horizontal="right"/>
    </xf>
    <xf numFmtId="165" fontId="0" fillId="0" borderId="20" xfId="2" applyNumberFormat="1" applyFont="1" applyFill="1" applyBorder="1"/>
    <xf numFmtId="44" fontId="0" fillId="0" borderId="20" xfId="2" applyFont="1" applyFill="1" applyBorder="1" applyAlignment="1">
      <alignment horizontal="right" vertical="top"/>
    </xf>
    <xf numFmtId="43" fontId="0" fillId="0" borderId="21" xfId="1" applyFont="1" applyFill="1" applyBorder="1" applyAlignment="1">
      <alignment horizontal="right"/>
    </xf>
    <xf numFmtId="44" fontId="0" fillId="0" borderId="20" xfId="2" applyFont="1" applyFill="1" applyBorder="1" applyAlignment="1">
      <alignment horizontal="right"/>
    </xf>
    <xf numFmtId="43" fontId="0" fillId="0" borderId="20" xfId="1" applyFont="1" applyFill="1" applyBorder="1" applyAlignment="1">
      <alignment horizontal="right"/>
    </xf>
    <xf numFmtId="43" fontId="0" fillId="0" borderId="20" xfId="1" applyFont="1" applyFill="1" applyBorder="1"/>
    <xf numFmtId="164" fontId="0" fillId="0" borderId="13" xfId="1" applyNumberFormat="1" applyFont="1" applyFill="1" applyBorder="1"/>
    <xf numFmtId="164" fontId="0" fillId="0" borderId="13" xfId="1" applyNumberFormat="1" applyFont="1" applyFill="1" applyBorder="1" applyAlignment="1">
      <alignment horizontal="right"/>
    </xf>
    <xf numFmtId="165" fontId="0" fillId="0" borderId="13" xfId="2" applyNumberFormat="1" applyFont="1" applyFill="1" applyBorder="1"/>
    <xf numFmtId="44" fontId="0" fillId="0" borderId="13" xfId="2" applyFont="1" applyFill="1" applyBorder="1" applyAlignment="1">
      <alignment horizontal="right" vertical="top"/>
    </xf>
    <xf numFmtId="166" fontId="0" fillId="0" borderId="13" xfId="1" applyNumberFormat="1" applyFont="1" applyFill="1" applyBorder="1" applyAlignment="1">
      <alignment horizontal="right"/>
    </xf>
    <xf numFmtId="43" fontId="0" fillId="0" borderId="11" xfId="1" applyFont="1" applyFill="1" applyBorder="1" applyAlignment="1">
      <alignment horizontal="right"/>
    </xf>
    <xf numFmtId="164" fontId="0" fillId="0" borderId="8" xfId="1" applyNumberFormat="1" applyFont="1" applyFill="1" applyBorder="1" applyAlignment="1">
      <alignment horizontal="right"/>
    </xf>
    <xf numFmtId="44" fontId="0" fillId="0" borderId="8" xfId="2" applyFont="1" applyFill="1" applyBorder="1" applyAlignment="1">
      <alignment horizontal="right"/>
    </xf>
    <xf numFmtId="43" fontId="0" fillId="0" borderId="8" xfId="1" applyFont="1" applyFill="1" applyBorder="1" applyAlignment="1">
      <alignment horizontal="right"/>
    </xf>
    <xf numFmtId="43" fontId="0" fillId="0" borderId="7" xfId="1" applyFont="1" applyFill="1" applyBorder="1" applyAlignment="1">
      <alignment horizontal="right"/>
    </xf>
    <xf numFmtId="43" fontId="0" fillId="0" borderId="13" xfId="1" applyFont="1" applyFill="1" applyBorder="1"/>
    <xf numFmtId="0" fontId="3" fillId="3" borderId="24" xfId="0" applyFont="1" applyFill="1" applyBorder="1"/>
    <xf numFmtId="164" fontId="3" fillId="3" borderId="26" xfId="1" applyNumberFormat="1" applyFont="1" applyFill="1" applyBorder="1" applyAlignment="1"/>
    <xf numFmtId="43" fontId="3" fillId="3" borderId="26" xfId="1" applyFont="1" applyFill="1" applyBorder="1" applyAlignment="1"/>
    <xf numFmtId="9" fontId="3" fillId="4" borderId="26" xfId="3" applyFont="1" applyFill="1" applyBorder="1" applyAlignment="1"/>
    <xf numFmtId="165" fontId="3" fillId="4" borderId="26" xfId="2" applyNumberFormat="1" applyFont="1" applyFill="1" applyBorder="1" applyAlignment="1"/>
    <xf numFmtId="44" fontId="3" fillId="4" borderId="26" xfId="2" applyFont="1" applyFill="1" applyBorder="1" applyAlignment="1">
      <alignment horizontal="right"/>
    </xf>
    <xf numFmtId="164" fontId="3" fillId="4" borderId="26" xfId="1" applyNumberFormat="1" applyFont="1" applyFill="1" applyBorder="1" applyAlignment="1"/>
    <xf numFmtId="166" fontId="3" fillId="4" borderId="26" xfId="1" applyNumberFormat="1" applyFont="1" applyFill="1" applyBorder="1" applyAlignment="1">
      <alignment horizontal="right"/>
    </xf>
    <xf numFmtId="43" fontId="9" fillId="4" borderId="27" xfId="1" applyFont="1" applyFill="1" applyBorder="1" applyAlignment="1"/>
    <xf numFmtId="0" fontId="0" fillId="2" borderId="28" xfId="0" applyFill="1" applyBorder="1" applyAlignment="1">
      <alignment vertical="center" wrapText="1"/>
    </xf>
    <xf numFmtId="0" fontId="0" fillId="2" borderId="29" xfId="0" applyFill="1" applyBorder="1" applyAlignment="1">
      <alignment vertical="center" wrapText="1"/>
    </xf>
    <xf numFmtId="0" fontId="0" fillId="2" borderId="30" xfId="0" applyFill="1" applyBorder="1" applyAlignment="1">
      <alignment vertical="center" wrapText="1"/>
    </xf>
    <xf numFmtId="0" fontId="3" fillId="3" borderId="31" xfId="0" applyFont="1" applyFill="1" applyBorder="1"/>
    <xf numFmtId="164" fontId="3" fillId="3" borderId="33" xfId="1" applyNumberFormat="1" applyFont="1" applyFill="1" applyBorder="1" applyAlignment="1"/>
    <xf numFmtId="9" fontId="3" fillId="3" borderId="33" xfId="3" applyFont="1" applyFill="1" applyBorder="1" applyAlignment="1"/>
    <xf numFmtId="165" fontId="3" fillId="3" borderId="33" xfId="2" applyNumberFormat="1" applyFont="1" applyFill="1" applyBorder="1" applyAlignment="1"/>
    <xf numFmtId="44" fontId="3" fillId="3" borderId="33" xfId="2" applyFont="1" applyFill="1" applyBorder="1" applyAlignment="1"/>
    <xf numFmtId="166" fontId="3" fillId="3" borderId="33" xfId="1" applyNumberFormat="1" applyFont="1" applyFill="1" applyBorder="1" applyAlignment="1"/>
    <xf numFmtId="43" fontId="3" fillId="3" borderId="34" xfId="1" applyFont="1" applyFill="1" applyBorder="1" applyAlignment="1"/>
    <xf numFmtId="167" fontId="0" fillId="0" borderId="8" xfId="2" applyNumberFormat="1" applyFont="1" applyFill="1" applyBorder="1" applyAlignment="1">
      <alignment horizontal="right" vertical="top"/>
    </xf>
    <xf numFmtId="167" fontId="0" fillId="0" borderId="13" xfId="2" applyNumberFormat="1" applyFont="1" applyFill="1" applyBorder="1" applyAlignment="1">
      <alignment horizontal="right" vertical="top"/>
    </xf>
    <xf numFmtId="165" fontId="3" fillId="3" borderId="26" xfId="2" applyNumberFormat="1" applyFont="1" applyFill="1" applyBorder="1" applyAlignment="1"/>
    <xf numFmtId="44" fontId="3" fillId="3" borderId="26" xfId="2" applyFont="1" applyFill="1" applyBorder="1" applyAlignment="1">
      <alignment horizontal="right"/>
    </xf>
    <xf numFmtId="43" fontId="3" fillId="4" borderId="27" xfId="1" applyFont="1" applyFill="1" applyBorder="1" applyAlignment="1"/>
    <xf numFmtId="0" fontId="0" fillId="5" borderId="22" xfId="0" applyFill="1" applyBorder="1"/>
    <xf numFmtId="0" fontId="0" fillId="5" borderId="20" xfId="0" applyFill="1" applyBorder="1" applyAlignment="1">
      <alignment vertical="center" wrapText="1"/>
    </xf>
    <xf numFmtId="0" fontId="0" fillId="5" borderId="30" xfId="0" applyFill="1" applyBorder="1" applyAlignment="1">
      <alignment vertical="center" wrapText="1"/>
    </xf>
    <xf numFmtId="0" fontId="3" fillId="3" borderId="22" xfId="0" applyFont="1" applyFill="1" applyBorder="1"/>
    <xf numFmtId="0" fontId="3" fillId="3" borderId="20" xfId="0" applyFont="1" applyFill="1" applyBorder="1"/>
    <xf numFmtId="164" fontId="3" fillId="3" borderId="20" xfId="1" applyNumberFormat="1" applyFont="1" applyFill="1" applyBorder="1" applyAlignment="1"/>
    <xf numFmtId="9" fontId="3" fillId="3" borderId="20" xfId="3" applyFont="1" applyFill="1" applyBorder="1" applyAlignment="1"/>
    <xf numFmtId="165" fontId="3" fillId="3" borderId="20" xfId="2" applyNumberFormat="1" applyFont="1" applyFill="1" applyBorder="1" applyAlignment="1"/>
    <xf numFmtId="44" fontId="3" fillId="3" borderId="20" xfId="2" applyFont="1" applyFill="1" applyBorder="1" applyAlignment="1"/>
    <xf numFmtId="166" fontId="3" fillId="3" borderId="20" xfId="1" applyNumberFormat="1" applyFont="1" applyFill="1" applyBorder="1" applyAlignment="1"/>
    <xf numFmtId="43" fontId="3" fillId="3" borderId="21" xfId="1" applyFont="1" applyFill="1" applyBorder="1" applyAlignment="1"/>
    <xf numFmtId="0" fontId="0" fillId="0" borderId="22" xfId="0" applyBorder="1"/>
    <xf numFmtId="43" fontId="3" fillId="3" borderId="20" xfId="1" applyFont="1" applyFill="1" applyBorder="1" applyAlignment="1"/>
    <xf numFmtId="164" fontId="3" fillId="3" borderId="20" xfId="1" applyNumberFormat="1" applyFont="1" applyFill="1" applyBorder="1" applyAlignment="1">
      <alignment horizontal="right"/>
    </xf>
    <xf numFmtId="44" fontId="3" fillId="3" borderId="20" xfId="2" applyFont="1" applyFill="1" applyBorder="1" applyAlignment="1">
      <alignment horizontal="right"/>
    </xf>
    <xf numFmtId="166" fontId="3" fillId="3" borderId="20" xfId="1" applyNumberFormat="1" applyFont="1" applyFill="1" applyBorder="1" applyAlignment="1">
      <alignment horizontal="right"/>
    </xf>
    <xf numFmtId="43" fontId="3" fillId="3" borderId="21" xfId="1" applyFont="1" applyFill="1" applyBorder="1" applyAlignment="1">
      <alignment horizontal="right"/>
    </xf>
    <xf numFmtId="0" fontId="3" fillId="3" borderId="10" xfId="0" applyFont="1" applyFill="1" applyBorder="1"/>
    <xf numFmtId="164" fontId="3" fillId="3" borderId="13" xfId="1" applyNumberFormat="1" applyFont="1" applyFill="1" applyBorder="1" applyAlignment="1"/>
    <xf numFmtId="43" fontId="3" fillId="3" borderId="13" xfId="1" applyFont="1" applyFill="1" applyBorder="1" applyAlignment="1"/>
    <xf numFmtId="9" fontId="3" fillId="4" borderId="13" xfId="3" applyFont="1" applyFill="1" applyBorder="1" applyAlignment="1"/>
    <xf numFmtId="165" fontId="3" fillId="3" borderId="13" xfId="2" applyNumberFormat="1" applyFont="1" applyFill="1" applyBorder="1" applyAlignment="1"/>
    <xf numFmtId="44" fontId="3" fillId="3" borderId="13" xfId="2" applyFont="1" applyFill="1" applyBorder="1" applyAlignment="1">
      <alignment horizontal="right"/>
    </xf>
    <xf numFmtId="44" fontId="3" fillId="4" borderId="13" xfId="2" applyFont="1" applyFill="1" applyBorder="1" applyAlignment="1">
      <alignment horizontal="right"/>
    </xf>
    <xf numFmtId="166" fontId="3" fillId="4" borderId="13" xfId="1" applyNumberFormat="1" applyFont="1" applyFill="1" applyBorder="1" applyAlignment="1">
      <alignment horizontal="right"/>
    </xf>
    <xf numFmtId="43" fontId="3" fillId="4" borderId="11" xfId="1" applyFont="1" applyFill="1" applyBorder="1" applyAlignment="1"/>
    <xf numFmtId="0" fontId="2" fillId="0" borderId="0" xfId="0" applyFont="1"/>
    <xf numFmtId="9" fontId="2" fillId="0" borderId="0" xfId="3" applyFont="1"/>
    <xf numFmtId="165" fontId="2" fillId="0" borderId="0" xfId="2" applyNumberFormat="1" applyFont="1"/>
    <xf numFmtId="164" fontId="2" fillId="0" borderId="0" xfId="1" applyNumberFormat="1" applyFont="1"/>
    <xf numFmtId="43" fontId="2" fillId="0" borderId="0" xfId="1" applyFont="1"/>
    <xf numFmtId="0" fontId="8" fillId="2" borderId="10" xfId="0" applyFont="1" applyFill="1" applyBorder="1" applyAlignment="1">
      <alignment horizontal="center" vertical="center" wrapText="1"/>
    </xf>
    <xf numFmtId="9" fontId="8" fillId="2" borderId="11" xfId="3" applyFont="1" applyFill="1" applyBorder="1" applyAlignment="1">
      <alignment horizontal="center" vertical="center" wrapText="1"/>
    </xf>
    <xf numFmtId="44" fontId="8" fillId="2" borderId="11" xfId="2"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165" fontId="0" fillId="0" borderId="8" xfId="2" applyNumberFormat="1" applyFont="1" applyBorder="1" applyAlignment="1"/>
    <xf numFmtId="165" fontId="0" fillId="0" borderId="20" xfId="2" applyNumberFormat="1" applyFont="1" applyBorder="1" applyAlignment="1"/>
    <xf numFmtId="0" fontId="3" fillId="3" borderId="17" xfId="0" applyFont="1" applyFill="1" applyBorder="1"/>
    <xf numFmtId="0" fontId="0" fillId="0" borderId="37" xfId="0" applyBorder="1" applyAlignment="1">
      <alignment vertical="center"/>
    </xf>
    <xf numFmtId="0" fontId="0" fillId="0" borderId="38" xfId="0" applyBorder="1" applyAlignment="1">
      <alignment vertical="center"/>
    </xf>
    <xf numFmtId="0" fontId="0" fillId="0" borderId="40" xfId="0" applyBorder="1" applyAlignment="1">
      <alignment vertical="center"/>
    </xf>
    <xf numFmtId="0" fontId="0" fillId="0" borderId="23" xfId="0" applyBorder="1" applyAlignment="1">
      <alignment horizontal="left" vertical="center"/>
    </xf>
    <xf numFmtId="0" fontId="0" fillId="0" borderId="41" xfId="0" applyBorder="1" applyAlignment="1">
      <alignment vertical="center"/>
    </xf>
    <xf numFmtId="0" fontId="3" fillId="3" borderId="25" xfId="0" applyFont="1" applyFill="1" applyBorder="1"/>
    <xf numFmtId="0" fontId="3" fillId="3" borderId="32" xfId="0" applyFont="1" applyFill="1" applyBorder="1"/>
    <xf numFmtId="0" fontId="0" fillId="0" borderId="23" xfId="0" applyBorder="1" applyAlignment="1">
      <alignment vertical="center"/>
    </xf>
    <xf numFmtId="0" fontId="0" fillId="5" borderId="29" xfId="0" applyFill="1" applyBorder="1" applyAlignment="1">
      <alignment vertical="center" wrapText="1"/>
    </xf>
    <xf numFmtId="0" fontId="3" fillId="3" borderId="35" xfId="0" applyFont="1" applyFill="1" applyBorder="1"/>
    <xf numFmtId="0" fontId="0" fillId="0" borderId="35" xfId="0" applyBorder="1"/>
    <xf numFmtId="0" fontId="3" fillId="3" borderId="12" xfId="0" applyFont="1" applyFill="1" applyBorder="1"/>
    <xf numFmtId="164" fontId="0" fillId="0" borderId="26" xfId="1" applyNumberFormat="1" applyFont="1" applyFill="1" applyBorder="1"/>
    <xf numFmtId="43" fontId="0" fillId="0" borderId="26" xfId="1" applyFont="1" applyFill="1" applyBorder="1"/>
    <xf numFmtId="37" fontId="0" fillId="0" borderId="26" xfId="1" applyNumberFormat="1" applyFont="1" applyFill="1" applyBorder="1" applyAlignment="1">
      <alignment horizontal="right"/>
    </xf>
    <xf numFmtId="9" fontId="1" fillId="0" borderId="26" xfId="3" applyFont="1" applyFill="1" applyBorder="1"/>
    <xf numFmtId="165" fontId="0" fillId="0" borderId="26" xfId="2" applyNumberFormat="1" applyFont="1" applyBorder="1" applyAlignment="1"/>
    <xf numFmtId="44" fontId="0" fillId="0" borderId="26" xfId="2" applyFont="1" applyFill="1" applyBorder="1" applyAlignment="1">
      <alignment horizontal="right" vertical="top"/>
    </xf>
    <xf numFmtId="166" fontId="0" fillId="0" borderId="26" xfId="1" applyNumberFormat="1" applyFont="1" applyFill="1" applyBorder="1" applyAlignment="1">
      <alignment horizontal="right"/>
    </xf>
    <xf numFmtId="43" fontId="0" fillId="0" borderId="27" xfId="1" applyFont="1" applyFill="1" applyBorder="1"/>
    <xf numFmtId="0" fontId="0" fillId="0" borderId="20" xfId="0" applyBorder="1" applyAlignment="1">
      <alignment vertical="center"/>
    </xf>
    <xf numFmtId="0" fontId="0" fillId="0" borderId="20" xfId="0" applyBorder="1"/>
    <xf numFmtId="0" fontId="8" fillId="2" borderId="8" xfId="0" applyFont="1" applyFill="1" applyBorder="1" applyAlignment="1">
      <alignment horizontal="center" vertical="center" wrapText="1"/>
    </xf>
    <xf numFmtId="0" fontId="3" fillId="3" borderId="39" xfId="0" applyFont="1" applyFill="1" applyBorder="1"/>
    <xf numFmtId="164" fontId="3" fillId="3" borderId="42" xfId="1" applyNumberFormat="1" applyFont="1" applyFill="1" applyBorder="1" applyAlignment="1"/>
    <xf numFmtId="164" fontId="3" fillId="3" borderId="43" xfId="1" applyNumberFormat="1" applyFont="1" applyFill="1" applyBorder="1" applyAlignment="1"/>
    <xf numFmtId="0" fontId="14" fillId="0" borderId="0" xfId="0" applyFont="1"/>
    <xf numFmtId="0" fontId="8" fillId="2" borderId="46" xfId="0" applyFont="1" applyFill="1" applyBorder="1" applyAlignment="1">
      <alignment horizontal="center" vertical="center" wrapText="1"/>
    </xf>
    <xf numFmtId="164" fontId="8" fillId="2" borderId="12" xfId="1"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7" borderId="46" xfId="0" applyFont="1" applyFill="1" applyBorder="1" applyAlignment="1">
      <alignment horizontal="center" vertical="center" wrapText="1"/>
    </xf>
    <xf numFmtId="0" fontId="8" fillId="7" borderId="8" xfId="0" applyFont="1" applyFill="1" applyBorder="1" applyAlignment="1">
      <alignment horizontal="center" vertical="center" wrapText="1"/>
    </xf>
    <xf numFmtId="164" fontId="8" fillId="7" borderId="12" xfId="1" applyNumberFormat="1" applyFont="1" applyFill="1" applyBorder="1" applyAlignment="1">
      <alignment horizontal="center" vertical="center" wrapText="1"/>
    </xf>
    <xf numFmtId="164" fontId="8" fillId="7" borderId="13" xfId="1" applyNumberFormat="1" applyFont="1" applyFill="1" applyBorder="1" applyAlignment="1">
      <alignment horizontal="center" vertical="center" wrapText="1"/>
    </xf>
    <xf numFmtId="0" fontId="6" fillId="7" borderId="45" xfId="0" applyFont="1" applyFill="1" applyBorder="1" applyAlignment="1">
      <alignment horizontal="center" vertical="center" wrapText="1"/>
    </xf>
    <xf numFmtId="0" fontId="6" fillId="7" borderId="47" xfId="0" applyFont="1" applyFill="1" applyBorder="1" applyAlignment="1">
      <alignment horizontal="center" vertical="center" wrapText="1"/>
    </xf>
    <xf numFmtId="164" fontId="3" fillId="3" borderId="48" xfId="1" applyNumberFormat="1" applyFont="1" applyFill="1" applyBorder="1" applyAlignment="1"/>
    <xf numFmtId="164" fontId="3" fillId="3" borderId="39" xfId="1" applyNumberFormat="1" applyFont="1" applyFill="1" applyBorder="1" applyAlignment="1"/>
    <xf numFmtId="164" fontId="3" fillId="6" borderId="39" xfId="1" applyNumberFormat="1" applyFont="1" applyFill="1" applyBorder="1" applyAlignment="1"/>
    <xf numFmtId="164" fontId="3" fillId="6" borderId="42" xfId="1" applyNumberFormat="1" applyFont="1" applyFill="1" applyBorder="1" applyAlignment="1"/>
    <xf numFmtId="164" fontId="3" fillId="6" borderId="43" xfId="1" applyNumberFormat="1" applyFont="1" applyFill="1" applyBorder="1" applyAlignment="1"/>
    <xf numFmtId="43" fontId="3" fillId="6" borderId="42" xfId="1" applyFont="1" applyFill="1" applyBorder="1" applyAlignment="1"/>
    <xf numFmtId="0" fontId="3" fillId="3" borderId="36" xfId="0" applyFont="1" applyFill="1" applyBorder="1"/>
    <xf numFmtId="0" fontId="3" fillId="3" borderId="50" xfId="0" applyFont="1" applyFill="1" applyBorder="1"/>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165" fontId="0" fillId="0" borderId="0" xfId="2" applyNumberFormat="1" applyFont="1" applyFill="1" applyBorder="1" applyAlignment="1">
      <alignment horizontal="center"/>
    </xf>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9" fontId="0" fillId="0" borderId="0" xfId="3" applyFont="1" applyFill="1" applyBorder="1"/>
    <xf numFmtId="0" fontId="3" fillId="3" borderId="52" xfId="0" applyFont="1" applyFill="1" applyBorder="1"/>
    <xf numFmtId="0" fontId="3" fillId="3" borderId="54" xfId="0" applyFont="1" applyFill="1" applyBorder="1"/>
    <xf numFmtId="0" fontId="3" fillId="3" borderId="56" xfId="0" applyFont="1" applyFill="1" applyBorder="1"/>
    <xf numFmtId="164" fontId="3" fillId="3" borderId="56" xfId="1" applyNumberFormat="1" applyFont="1" applyFill="1" applyBorder="1" applyAlignment="1"/>
    <xf numFmtId="0" fontId="3" fillId="3" borderId="1" xfId="0" applyFont="1" applyFill="1" applyBorder="1"/>
    <xf numFmtId="0" fontId="3" fillId="3" borderId="49" xfId="0" applyFont="1" applyFill="1" applyBorder="1"/>
    <xf numFmtId="0" fontId="8" fillId="2" borderId="23" xfId="0" applyFont="1" applyFill="1" applyBorder="1" applyAlignment="1">
      <alignment horizontal="center" vertical="center" wrapText="1"/>
    </xf>
    <xf numFmtId="0" fontId="8" fillId="2" borderId="57" xfId="0" applyFont="1" applyFill="1" applyBorder="1" applyAlignment="1">
      <alignment horizontal="center" vertical="center" wrapText="1"/>
    </xf>
    <xf numFmtId="0" fontId="0" fillId="0" borderId="21" xfId="0" applyBorder="1" applyAlignment="1">
      <alignment horizontal="center" vertical="center"/>
    </xf>
    <xf numFmtId="0" fontId="0" fillId="0" borderId="21" xfId="0" applyBorder="1" applyAlignment="1">
      <alignment vertical="center"/>
    </xf>
    <xf numFmtId="164" fontId="3" fillId="6" borderId="48" xfId="1" applyNumberFormat="1" applyFont="1" applyFill="1" applyBorder="1" applyAlignment="1"/>
    <xf numFmtId="0" fontId="8" fillId="7" borderId="23" xfId="0" applyFont="1" applyFill="1" applyBorder="1" applyAlignment="1">
      <alignment horizontal="center" vertical="center" wrapText="1"/>
    </xf>
    <xf numFmtId="0" fontId="8" fillId="7" borderId="57" xfId="0" applyFont="1" applyFill="1" applyBorder="1" applyAlignment="1">
      <alignment horizontal="center" vertical="center" wrapText="1"/>
    </xf>
    <xf numFmtId="0" fontId="6" fillId="7" borderId="53" xfId="0" applyFont="1" applyFill="1" applyBorder="1" applyAlignment="1">
      <alignment horizontal="center" vertical="center" wrapText="1"/>
    </xf>
    <xf numFmtId="0" fontId="6" fillId="7" borderId="51" xfId="0" applyFont="1" applyFill="1" applyBorder="1" applyAlignment="1">
      <alignment horizontal="center" vertical="center" wrapText="1"/>
    </xf>
    <xf numFmtId="0" fontId="0" fillId="5" borderId="0" xfId="0" applyFill="1"/>
    <xf numFmtId="164" fontId="3" fillId="5" borderId="0" xfId="1" applyNumberFormat="1" applyFont="1" applyFill="1" applyBorder="1" applyAlignment="1"/>
    <xf numFmtId="165" fontId="3" fillId="5" borderId="0" xfId="2" applyNumberFormat="1" applyFont="1" applyFill="1" applyBorder="1" applyAlignment="1"/>
    <xf numFmtId="44" fontId="0" fillId="0" borderId="20" xfId="2" applyFont="1" applyBorder="1" applyAlignment="1">
      <alignment vertical="center"/>
    </xf>
    <xf numFmtId="0" fontId="0" fillId="0" borderId="0" xfId="0" applyBorder="1"/>
    <xf numFmtId="0" fontId="8" fillId="2" borderId="7" xfId="0" applyFont="1" applyFill="1" applyBorder="1" applyAlignment="1">
      <alignment horizontal="center" vertical="center" wrapText="1"/>
    </xf>
    <xf numFmtId="0" fontId="0" fillId="0" borderId="20" xfId="0" applyFont="1" applyBorder="1" applyAlignment="1">
      <alignment vertical="center"/>
    </xf>
    <xf numFmtId="164" fontId="0" fillId="5" borderId="0" xfId="1" applyNumberFormat="1" applyFont="1" applyFill="1" applyBorder="1" applyAlignment="1">
      <alignment horizontal="right"/>
    </xf>
    <xf numFmtId="165" fontId="0" fillId="5" borderId="0" xfId="2" applyNumberFormat="1" applyFont="1" applyFill="1" applyBorder="1"/>
    <xf numFmtId="164" fontId="0" fillId="5" borderId="0" xfId="1" applyNumberFormat="1" applyFont="1" applyFill="1" applyBorder="1"/>
    <xf numFmtId="44" fontId="0" fillId="0" borderId="20" xfId="2" applyFont="1" applyBorder="1"/>
    <xf numFmtId="9" fontId="0" fillId="0" borderId="20" xfId="3" applyFont="1" applyFill="1" applyBorder="1"/>
    <xf numFmtId="44" fontId="3" fillId="3" borderId="39" xfId="2" applyFont="1" applyFill="1" applyBorder="1" applyAlignment="1"/>
    <xf numFmtId="0" fontId="6" fillId="2" borderId="59" xfId="0" applyFont="1" applyFill="1" applyBorder="1" applyAlignment="1">
      <alignment horizontal="center" vertical="center" wrapText="1"/>
    </xf>
    <xf numFmtId="0" fontId="0" fillId="5" borderId="20" xfId="0" applyFont="1" applyFill="1" applyBorder="1"/>
    <xf numFmtId="0" fontId="0" fillId="0" borderId="20" xfId="0" applyBorder="1" applyAlignment="1">
      <alignment horizontal="left" vertical="center" wrapText="1"/>
    </xf>
    <xf numFmtId="42" fontId="0" fillId="0" borderId="20" xfId="2" applyNumberFormat="1" applyFont="1" applyBorder="1" applyAlignment="1">
      <alignment vertical="center"/>
    </xf>
    <xf numFmtId="42" fontId="0" fillId="0" borderId="20" xfId="2" applyNumberFormat="1" applyFont="1" applyBorder="1"/>
    <xf numFmtId="42" fontId="0" fillId="0" borderId="20" xfId="0" applyNumberFormat="1" applyBorder="1"/>
    <xf numFmtId="9" fontId="0" fillId="0" borderId="0" xfId="0" applyNumberFormat="1"/>
    <xf numFmtId="3" fontId="0" fillId="5" borderId="20" xfId="0" applyNumberFormat="1" applyFont="1" applyFill="1" applyBorder="1"/>
    <xf numFmtId="9" fontId="1" fillId="5" borderId="20" xfId="3" applyFont="1" applyFill="1" applyBorder="1"/>
    <xf numFmtId="42" fontId="1" fillId="5" borderId="20" xfId="2" applyNumberFormat="1" applyFont="1" applyFill="1" applyBorder="1"/>
    <xf numFmtId="42" fontId="0" fillId="5" borderId="20" xfId="0" applyNumberFormat="1" applyFont="1" applyFill="1" applyBorder="1"/>
    <xf numFmtId="9" fontId="0" fillId="5" borderId="20" xfId="3" applyFont="1" applyFill="1" applyBorder="1"/>
    <xf numFmtId="3" fontId="3" fillId="3" borderId="20" xfId="0" applyNumberFormat="1" applyFont="1" applyFill="1" applyBorder="1"/>
    <xf numFmtId="9" fontId="3" fillId="3" borderId="20" xfId="3" applyFont="1" applyFill="1" applyBorder="1"/>
    <xf numFmtId="42" fontId="3" fillId="3" borderId="20" xfId="2" applyNumberFormat="1" applyFont="1" applyFill="1" applyBorder="1"/>
    <xf numFmtId="42" fontId="3" fillId="3" borderId="20" xfId="0" applyNumberFormat="1" applyFont="1" applyFill="1" applyBorder="1"/>
    <xf numFmtId="0" fontId="0" fillId="2" borderId="20" xfId="0" applyFill="1" applyBorder="1" applyAlignment="1">
      <alignment vertical="center" wrapText="1"/>
    </xf>
    <xf numFmtId="9" fontId="0" fillId="0" borderId="20" xfId="3" applyFont="1" applyBorder="1" applyAlignment="1">
      <alignment vertical="center"/>
    </xf>
    <xf numFmtId="42" fontId="0" fillId="0" borderId="20" xfId="0" applyNumberFormat="1" applyFont="1" applyBorder="1" applyAlignment="1">
      <alignment vertical="center"/>
    </xf>
    <xf numFmtId="3" fontId="0" fillId="0" borderId="20" xfId="0" applyNumberFormat="1" applyFont="1" applyBorder="1" applyAlignment="1">
      <alignment vertical="center"/>
    </xf>
    <xf numFmtId="9" fontId="1" fillId="0" borderId="20" xfId="3" applyFont="1" applyFill="1" applyBorder="1" applyAlignment="1">
      <alignment horizontal="right"/>
    </xf>
    <xf numFmtId="0" fontId="0" fillId="5" borderId="20" xfId="0" applyFill="1" applyBorder="1" applyAlignment="1">
      <alignment horizontal="left" vertical="center" wrapText="1"/>
    </xf>
    <xf numFmtId="42" fontId="0" fillId="0" borderId="20" xfId="0" applyNumberFormat="1" applyBorder="1" applyAlignment="1">
      <alignment vertical="center"/>
    </xf>
    <xf numFmtId="9" fontId="0" fillId="0" borderId="20" xfId="3" applyFont="1" applyFill="1" applyBorder="1" applyAlignment="1">
      <alignment horizontal="right"/>
    </xf>
    <xf numFmtId="9" fontId="0" fillId="0" borderId="20" xfId="3" applyFont="1" applyBorder="1"/>
    <xf numFmtId="0" fontId="0" fillId="5" borderId="20" xfId="0" applyFill="1" applyBorder="1"/>
    <xf numFmtId="42" fontId="0" fillId="5" borderId="20" xfId="2" applyNumberFormat="1" applyFont="1" applyFill="1" applyBorder="1"/>
    <xf numFmtId="3" fontId="0" fillId="5" borderId="20" xfId="0" applyNumberFormat="1" applyFill="1" applyBorder="1"/>
    <xf numFmtId="0" fontId="3" fillId="3" borderId="20" xfId="1" applyNumberFormat="1" applyFont="1" applyFill="1" applyBorder="1" applyAlignment="1"/>
    <xf numFmtId="0" fontId="0" fillId="5" borderId="22" xfId="0" applyFont="1" applyFill="1" applyBorder="1"/>
    <xf numFmtId="0" fontId="0" fillId="5" borderId="21" xfId="0" applyFont="1" applyFill="1" applyBorder="1"/>
    <xf numFmtId="0" fontId="3" fillId="3" borderId="21" xfId="0" applyFont="1" applyFill="1" applyBorder="1"/>
    <xf numFmtId="0" fontId="0" fillId="2" borderId="22" xfId="0" applyFill="1" applyBorder="1" applyAlignment="1">
      <alignment vertical="center" wrapText="1"/>
    </xf>
    <xf numFmtId="0" fontId="0" fillId="2" borderId="21" xfId="0" applyFill="1" applyBorder="1" applyAlignment="1">
      <alignment vertical="center" wrapText="1"/>
    </xf>
    <xf numFmtId="164" fontId="3" fillId="3" borderId="21" xfId="1" applyNumberFormat="1" applyFont="1" applyFill="1" applyBorder="1" applyAlignment="1"/>
    <xf numFmtId="0" fontId="0" fillId="5" borderId="22" xfId="0" applyFill="1" applyBorder="1" applyAlignment="1">
      <alignment horizontal="left" vertical="center"/>
    </xf>
    <xf numFmtId="0" fontId="3" fillId="3" borderId="21" xfId="1" applyNumberFormat="1" applyFont="1" applyFill="1" applyBorder="1" applyAlignment="1"/>
    <xf numFmtId="0" fontId="6" fillId="2" borderId="8" xfId="0" applyFont="1" applyFill="1" applyBorder="1" applyAlignment="1">
      <alignment horizontal="center" vertical="center" wrapText="1"/>
    </xf>
    <xf numFmtId="0" fontId="6" fillId="2" borderId="13" xfId="0" applyFont="1" applyFill="1" applyBorder="1" applyAlignment="1">
      <alignment horizontal="center" vertical="center" wrapText="1"/>
    </xf>
    <xf numFmtId="164" fontId="8" fillId="2" borderId="13" xfId="1" applyNumberFormat="1" applyFont="1" applyFill="1" applyBorder="1" applyAlignment="1">
      <alignment horizontal="center" vertical="center" wrapText="1"/>
    </xf>
    <xf numFmtId="0" fontId="0" fillId="0" borderId="20" xfId="0" applyBorder="1" applyAlignment="1">
      <alignment horizontal="center" vertical="center"/>
    </xf>
    <xf numFmtId="44" fontId="3" fillId="3" borderId="20" xfId="2" applyFont="1" applyFill="1" applyBorder="1"/>
    <xf numFmtId="44" fontId="0" fillId="2" borderId="20" xfId="2" applyFont="1" applyFill="1" applyBorder="1" applyAlignment="1">
      <alignment vertical="center" wrapText="1"/>
    </xf>
    <xf numFmtId="0" fontId="6" fillId="2" borderId="36" xfId="0" applyFont="1" applyFill="1" applyBorder="1" applyAlignment="1">
      <alignment horizontal="center" vertical="center" wrapText="1"/>
    </xf>
    <xf numFmtId="0" fontId="8" fillId="2" borderId="58" xfId="0" applyFont="1" applyFill="1" applyBorder="1" applyAlignment="1">
      <alignment horizontal="center" vertical="center" wrapText="1"/>
    </xf>
    <xf numFmtId="0" fontId="8" fillId="7" borderId="36" xfId="0" applyFont="1" applyFill="1" applyBorder="1" applyAlignment="1">
      <alignment horizontal="center" vertical="center" wrapText="1"/>
    </xf>
    <xf numFmtId="0" fontId="8" fillId="7" borderId="56"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56"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4" xfId="0" applyFont="1" applyFill="1" applyBorder="1" applyAlignment="1">
      <alignment horizontal="center" vertical="center" wrapText="1"/>
    </xf>
    <xf numFmtId="164" fontId="3" fillId="3" borderId="21" xfId="1" applyNumberFormat="1" applyFont="1" applyFill="1" applyBorder="1" applyAlignment="1">
      <alignment horizontal="right"/>
    </xf>
    <xf numFmtId="0" fontId="3" fillId="3" borderId="6" xfId="0" applyFont="1" applyFill="1" applyBorder="1"/>
    <xf numFmtId="0" fontId="3" fillId="3" borderId="8" xfId="0" applyFont="1" applyFill="1" applyBorder="1"/>
    <xf numFmtId="0" fontId="3" fillId="3" borderId="8"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8" borderId="22" xfId="0" applyFont="1" applyFill="1" applyBorder="1"/>
    <xf numFmtId="44" fontId="3" fillId="3" borderId="20" xfId="0" applyNumberFormat="1" applyFont="1" applyFill="1" applyBorder="1"/>
    <xf numFmtId="0" fontId="3" fillId="3" borderId="21" xfId="1" applyNumberFormat="1" applyFont="1" applyFill="1" applyBorder="1" applyAlignment="1">
      <alignment horizontal="right"/>
    </xf>
    <xf numFmtId="0" fontId="0" fillId="5" borderId="24" xfId="0" applyFont="1" applyFill="1" applyBorder="1"/>
    <xf numFmtId="0" fontId="0" fillId="5" borderId="26" xfId="0" applyFont="1" applyFill="1" applyBorder="1"/>
    <xf numFmtId="0" fontId="0" fillId="0" borderId="26" xfId="0" applyBorder="1" applyAlignment="1">
      <alignment vertical="center"/>
    </xf>
    <xf numFmtId="0" fontId="0" fillId="0" borderId="26" xfId="0" applyBorder="1" applyAlignment="1">
      <alignment horizontal="center" vertical="center"/>
    </xf>
    <xf numFmtId="44" fontId="0" fillId="0" borderId="26" xfId="2" applyFont="1" applyBorder="1" applyAlignment="1">
      <alignment vertical="center"/>
    </xf>
    <xf numFmtId="0" fontId="0" fillId="0" borderId="27" xfId="0" applyBorder="1" applyAlignment="1">
      <alignment horizontal="center" vertical="center"/>
    </xf>
    <xf numFmtId="0" fontId="3" fillId="3" borderId="2" xfId="0" applyFont="1" applyFill="1" applyBorder="1"/>
    <xf numFmtId="0" fontId="3" fillId="3" borderId="60" xfId="0" applyFont="1" applyFill="1" applyBorder="1"/>
    <xf numFmtId="0" fontId="3" fillId="3" borderId="2" xfId="0" applyFont="1" applyFill="1" applyBorder="1" applyAlignment="1">
      <alignment horizontal="center" vertical="center"/>
    </xf>
    <xf numFmtId="0" fontId="3" fillId="3" borderId="41" xfId="0" applyFont="1" applyFill="1" applyBorder="1" applyAlignment="1">
      <alignment horizontal="center" vertical="center" wrapText="1"/>
    </xf>
    <xf numFmtId="0" fontId="3" fillId="3" borderId="57" xfId="0" applyFont="1" applyFill="1" applyBorder="1" applyAlignment="1">
      <alignment horizontal="center" vertical="center" wrapText="1"/>
    </xf>
    <xf numFmtId="0" fontId="6" fillId="7" borderId="44" xfId="0" applyFont="1" applyFill="1" applyBorder="1" applyAlignment="1">
      <alignment horizontal="center" vertical="center" wrapText="1"/>
    </xf>
    <xf numFmtId="0" fontId="6" fillId="7" borderId="55" xfId="0" applyFont="1" applyFill="1" applyBorder="1" applyAlignment="1">
      <alignment horizontal="center" vertical="center" wrapText="1"/>
    </xf>
    <xf numFmtId="0" fontId="0" fillId="0" borderId="36" xfId="0" applyBorder="1" applyAlignment="1">
      <alignment horizontal="left" vertical="center"/>
    </xf>
    <xf numFmtId="0" fontId="6" fillId="2" borderId="2" xfId="0" applyFont="1" applyFill="1" applyBorder="1" applyAlignment="1">
      <alignment horizontal="center" vertical="center"/>
    </xf>
    <xf numFmtId="0" fontId="0" fillId="0" borderId="22" xfId="0" applyBorder="1" applyAlignment="1">
      <alignment horizontal="left" vertical="center" wrapText="1"/>
    </xf>
    <xf numFmtId="0" fontId="6" fillId="7" borderId="54"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0" fillId="0" borderId="36" xfId="0" applyBorder="1" applyAlignment="1">
      <alignment horizontal="left" vertical="center"/>
    </xf>
    <xf numFmtId="0" fontId="0" fillId="0" borderId="16" xfId="0" applyBorder="1" applyAlignment="1">
      <alignment horizontal="left" vertical="center"/>
    </xf>
    <xf numFmtId="0" fontId="0" fillId="0" borderId="39" xfId="0" applyBorder="1" applyAlignment="1">
      <alignment horizontal="left" vertical="center"/>
    </xf>
    <xf numFmtId="0" fontId="6" fillId="2" borderId="0" xfId="0" applyFont="1" applyFill="1" applyAlignment="1">
      <alignment horizontal="center" vertical="center" wrapText="1"/>
    </xf>
    <xf numFmtId="0" fontId="6" fillId="2" borderId="44"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9" fontId="6" fillId="2" borderId="2" xfId="3" applyFont="1" applyFill="1" applyBorder="1" applyAlignment="1">
      <alignment horizontal="center" vertical="center"/>
    </xf>
    <xf numFmtId="9" fontId="6" fillId="2" borderId="3" xfId="3" applyFont="1" applyFill="1" applyBorder="1" applyAlignment="1">
      <alignment horizontal="center" vertical="center"/>
    </xf>
    <xf numFmtId="0" fontId="0" fillId="0" borderId="6" xfId="0" applyBorder="1" applyAlignment="1">
      <alignment horizontal="left" vertical="center"/>
    </xf>
    <xf numFmtId="0" fontId="0" fillId="0" borderId="22" xfId="0" applyBorder="1" applyAlignment="1">
      <alignment horizontal="left" vertical="center"/>
    </xf>
    <xf numFmtId="0" fontId="0" fillId="0" borderId="10" xfId="0" applyBorder="1" applyAlignment="1">
      <alignment horizontal="left" vertical="center"/>
    </xf>
    <xf numFmtId="0" fontId="6" fillId="2" borderId="4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54" xfId="0" applyFont="1" applyFill="1" applyBorder="1" applyAlignment="1">
      <alignment horizontal="center" vertical="center"/>
    </xf>
    <xf numFmtId="0" fontId="6" fillId="7" borderId="45"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22" xfId="0" applyBorder="1" applyAlignment="1">
      <alignment horizontal="left" vertical="center" wrapText="1"/>
    </xf>
    <xf numFmtId="164" fontId="8" fillId="2" borderId="41" xfId="1" applyNumberFormat="1" applyFont="1" applyFill="1" applyBorder="1" applyAlignment="1">
      <alignment horizontal="center" vertical="center" wrapText="1"/>
    </xf>
    <xf numFmtId="164" fontId="8" fillId="2" borderId="4" xfId="1" applyNumberFormat="1" applyFont="1" applyFill="1" applyBorder="1" applyAlignment="1">
      <alignment horizontal="center" vertical="center" wrapText="1"/>
    </xf>
    <xf numFmtId="164" fontId="8" fillId="7" borderId="2" xfId="1" applyNumberFormat="1" applyFont="1" applyFill="1" applyBorder="1" applyAlignment="1">
      <alignment horizontal="center" vertical="center" wrapText="1"/>
    </xf>
    <xf numFmtId="164" fontId="8" fillId="7" borderId="3"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6" fillId="7" borderId="54"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54" xfId="0" applyFont="1" applyFill="1" applyBorder="1" applyAlignment="1">
      <alignment horizontal="center" vertical="center"/>
    </xf>
    <xf numFmtId="164" fontId="8" fillId="2" borderId="47" xfId="1" applyNumberFormat="1" applyFont="1" applyFill="1" applyBorder="1" applyAlignment="1">
      <alignment horizontal="center" vertical="center" wrapText="1"/>
    </xf>
    <xf numFmtId="164" fontId="8" fillId="2" borderId="55" xfId="1" applyNumberFormat="1" applyFont="1" applyFill="1" applyBorder="1" applyAlignment="1">
      <alignment horizontal="center" vertical="center" wrapText="1"/>
    </xf>
    <xf numFmtId="164" fontId="8" fillId="7" borderId="51" xfId="1" applyNumberFormat="1" applyFont="1" applyFill="1" applyBorder="1" applyAlignment="1">
      <alignment horizontal="center" vertical="center" wrapText="1"/>
    </xf>
    <xf numFmtId="164" fontId="8" fillId="7" borderId="55" xfId="1" applyNumberFormat="1" applyFont="1" applyFill="1" applyBorder="1" applyAlignment="1">
      <alignment horizontal="center" vertical="center" wrapText="1"/>
    </xf>
  </cellXfs>
  <cellStyles count="5">
    <cellStyle name="Comma" xfId="1" builtinId="3"/>
    <cellStyle name="Currency" xfId="2" builtinId="4"/>
    <cellStyle name="Normal" xfId="0" builtinId="0"/>
    <cellStyle name="Normal 10 2" xfId="4"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0</xdr:colOff>
      <xdr:row>30</xdr:row>
      <xdr:rowOff>0</xdr:rowOff>
    </xdr:from>
    <xdr:to>
      <xdr:col>12</xdr:col>
      <xdr:colOff>0</xdr:colOff>
      <xdr:row>59</xdr:row>
      <xdr:rowOff>78442</xdr:rowOff>
    </xdr:to>
    <xdr:sp macro="" textlink="">
      <xdr:nvSpPr>
        <xdr:cNvPr id="2" name="TextBox 1">
          <a:extLst>
            <a:ext uri="{FF2B5EF4-FFF2-40B4-BE49-F238E27FC236}">
              <a16:creationId xmlns:a16="http://schemas.microsoft.com/office/drawing/2014/main" id="{30FB074C-367C-477C-A5D1-AA50BC02FCCA}"/>
            </a:ext>
          </a:extLst>
        </xdr:cNvPr>
        <xdr:cNvSpPr txBox="1"/>
      </xdr:nvSpPr>
      <xdr:spPr>
        <a:xfrm>
          <a:off x="6429375" y="6962775"/>
          <a:ext cx="9077325" cy="5602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b="1">
              <a:solidFill>
                <a:schemeClr val="dk1"/>
              </a:solidFill>
              <a:effectLst/>
              <a:latin typeface="+mn-lt"/>
              <a:ea typeface="+mn-ea"/>
              <a:cs typeface="+mn-cs"/>
            </a:rPr>
            <a:t>Reporting Plan: The utility shall provide a plan to comply with the following reporting requirements:</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Quarterly progress reports: No later than 60 days following the end of each quarter, the utility shall submit a user-friendly, public report, with accompanying spreadsheet(s), that includes an overview of program performance, a narrative about customer participation and incentives paid, and results on the following program-level parameters compared to </a:t>
          </a:r>
          <a:r>
            <a:rPr lang="en-US" sz="1100" b="1">
              <a:solidFill>
                <a:srgbClr val="FF0000"/>
              </a:solidFill>
              <a:effectLst/>
              <a:latin typeface="+mn-lt"/>
              <a:ea typeface="+mn-ea"/>
              <a:cs typeface="+mn-cs"/>
            </a:rPr>
            <a:t>program projections and goals</a:t>
          </a:r>
          <a:r>
            <a:rPr lang="en-US" sz="1100" b="1">
              <a:solidFill>
                <a:schemeClr val="dk1"/>
              </a:solidFill>
              <a:effectLst/>
              <a:latin typeface="+mn-lt"/>
              <a:ea typeface="+mn-ea"/>
              <a:cs typeface="+mn-cs"/>
            </a:rPr>
            <a:t>:</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Energy savings: gross and net savings</a:t>
          </a:r>
        </a:p>
        <a:p>
          <a:pPr lvl="2"/>
          <a:r>
            <a:rPr lang="en-US" sz="1100" b="1">
              <a:solidFill>
                <a:schemeClr val="dk1"/>
              </a:solidFill>
              <a:effectLst/>
              <a:latin typeface="+mn-lt"/>
              <a:ea typeface="+mn-ea"/>
              <a:cs typeface="+mn-cs"/>
            </a:rPr>
            <a:t>Number of program participants: total, low-income, moderate-income, and small commercial</a:t>
          </a:r>
        </a:p>
        <a:p>
          <a:pPr lvl="2"/>
          <a:r>
            <a:rPr lang="en-US" sz="1100" b="1">
              <a:solidFill>
                <a:schemeClr val="dk1"/>
              </a:solidFill>
              <a:effectLst/>
              <a:latin typeface="+mn-lt"/>
              <a:ea typeface="+mn-ea"/>
              <a:cs typeface="+mn-cs"/>
            </a:rPr>
            <a:t>Program expenditures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1"/>
          <a:r>
            <a:rPr lang="en-US" sz="1100" b="1">
              <a:solidFill>
                <a:schemeClr val="dk1"/>
              </a:solidFill>
              <a:effectLst/>
              <a:latin typeface="+mn-lt"/>
              <a:ea typeface="+mn-ea"/>
              <a:cs typeface="+mn-cs"/>
            </a:rPr>
            <a:t>Annual progress reports: No later than 75 days following the end of each program year, the utility shall submit a user-friendly, public report, with accompanying spreadsheet(s), that includes the same program-level data and accompanying progress/performance narratives as those that are included in the quarterly reports. The annual report will show overall progress and performance of programs that are seasonal or cyclical in nature. In addition, the annual report shall include the utility program administrator’s initial and final benefit-cost test results for the programs and portfolio (as defined in Section V), assessment of the portfolio’s compliance with the targets established pursuant to the QPIs (as defined in Section VII), and any proposed changes or additions for the next year or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Triennial reports: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2"/>
          <a:r>
            <a:rPr lang="en-US" sz="1100" b="1">
              <a:solidFill>
                <a:schemeClr val="dk1"/>
              </a:solidFill>
              <a:effectLst/>
              <a:latin typeface="+mn-lt"/>
              <a:ea typeface="+mn-ea"/>
              <a:cs typeface="+mn-cs"/>
            </a:rPr>
            <a:t>Progress reports: No later than 90 days following the end of the third program year, the utility shall submit a public report that takes the place of the annual report for that year. This report will be identical to the annual report but will also review the portfolio’s data and assess the portfolio’s success over the three-year program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Evaluation studies: No later than 365 days following the end of the third program year, the utility shall submit the process and impact evaluations pursuant to requirements issued by the Board.</a:t>
          </a: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r>
            <a:rPr lang="en-US" sz="1100" b="1">
              <a:solidFill>
                <a:schemeClr val="dk1"/>
              </a:solidFill>
              <a:effectLst/>
              <a:latin typeface="+mn-lt"/>
              <a:ea typeface="+mn-ea"/>
              <a:cs typeface="+mn-cs"/>
            </a:rPr>
            <a:t>Notes:</a:t>
          </a:r>
        </a:p>
        <a:p>
          <a:pPr lvl="2"/>
          <a:r>
            <a:rPr lang="en-US" sz="1100" b="1">
              <a:solidFill>
                <a:schemeClr val="dk1"/>
              </a:solidFill>
              <a:effectLst/>
              <a:latin typeface="+mn-lt"/>
              <a:ea typeface="+mn-ea"/>
              <a:cs typeface="+mn-cs"/>
            </a:rPr>
            <a:t>NTG = 1, represent both net and gross values. </a:t>
          </a:r>
        </a:p>
        <a:p>
          <a:pPr lvl="2"/>
          <a:r>
            <a:rPr lang="en-US" sz="1100" b="1">
              <a:solidFill>
                <a:schemeClr val="dk1"/>
              </a:solidFill>
              <a:effectLst/>
              <a:latin typeface="+mn-lt"/>
              <a:ea typeface="+mn-ea"/>
              <a:cs typeface="+mn-cs"/>
            </a:rPr>
            <a:t>Ex-post savings - include gray out for quarterly?</a:t>
          </a:r>
        </a:p>
        <a:p>
          <a:pPr lvl="2"/>
          <a:r>
            <a:rPr lang="en-US" sz="1100" b="1">
              <a:solidFill>
                <a:schemeClr val="dk1"/>
              </a:solidFill>
              <a:effectLst/>
              <a:latin typeface="+mn-lt"/>
              <a:ea typeface="+mn-ea"/>
              <a:cs typeface="+mn-cs"/>
            </a:rPr>
            <a:t>Consider gas savings</a:t>
          </a:r>
        </a:p>
        <a:p>
          <a:pPr lvl="2"/>
          <a:r>
            <a:rPr lang="en-US" sz="1100" b="1">
              <a:solidFill>
                <a:schemeClr val="dk1"/>
              </a:solidFill>
              <a:effectLst/>
              <a:latin typeface="+mn-lt"/>
              <a:ea typeface="+mn-ea"/>
              <a:cs typeface="+mn-cs"/>
            </a:rPr>
            <a:t>Program IDs</a:t>
          </a:r>
        </a:p>
        <a:p>
          <a:pPr lvl="2"/>
          <a:r>
            <a:rPr lang="en-US" sz="1100" b="1">
              <a:solidFill>
                <a:schemeClr val="dk1"/>
              </a:solidFill>
              <a:effectLst/>
              <a:latin typeface="+mn-lt"/>
              <a:ea typeface="+mn-ea"/>
              <a:cs typeface="+mn-cs"/>
            </a:rPr>
            <a:t>QPIs separate table</a:t>
          </a:r>
        </a:p>
        <a:p>
          <a:pPr lvl="2"/>
          <a:r>
            <a:rPr lang="en-US" sz="1100" b="1">
              <a:solidFill>
                <a:schemeClr val="dk1"/>
              </a:solidFill>
              <a:effectLst/>
              <a:latin typeface="+mn-lt"/>
              <a:ea typeface="+mn-ea"/>
              <a:cs typeface="+mn-cs"/>
            </a:rPr>
            <a:t>Annual - incremental</a:t>
          </a:r>
        </a:p>
        <a:p>
          <a:pPr lvl="2"/>
          <a:r>
            <a:rPr lang="en-US" sz="1100" b="1">
              <a:solidFill>
                <a:schemeClr val="dk1"/>
              </a:solidFill>
              <a:effectLst/>
              <a:latin typeface="+mn-lt"/>
              <a:ea typeface="+mn-ea"/>
              <a:cs typeface="+mn-cs"/>
            </a:rPr>
            <a:t>Annual &amp; Triennial - more narrative </a:t>
          </a:r>
        </a:p>
        <a:p>
          <a:pPr lvl="2"/>
          <a:endParaRPr lang="en-US" sz="1100" b="1">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Y30"/>
  <sheetViews>
    <sheetView zoomScaleNormal="100" zoomScaleSheetLayoutView="100" workbookViewId="0">
      <selection activeCell="J1" sqref="J1:K1048576"/>
    </sheetView>
  </sheetViews>
  <sheetFormatPr defaultColWidth="9.28515625" defaultRowHeight="14.45"/>
  <cols>
    <col min="1" max="1" width="13.28515625" customWidth="1"/>
    <col min="2" max="2" width="46.5703125" customWidth="1"/>
    <col min="3" max="3" width="36.5703125" bestFit="1" customWidth="1"/>
    <col min="4" max="4" width="14.5703125" style="2" customWidth="1"/>
    <col min="5" max="5" width="14.5703125" style="3" customWidth="1"/>
    <col min="6" max="6" width="16.28515625" customWidth="1"/>
    <col min="7" max="7" width="13.5703125" style="4" customWidth="1"/>
    <col min="8" max="8" width="13.7109375" style="4" customWidth="1"/>
    <col min="9" max="9" width="16.28515625" style="5" customWidth="1"/>
    <col min="10" max="11" width="15.7109375" customWidth="1"/>
    <col min="12" max="12" width="15.7109375" style="2" customWidth="1"/>
    <col min="13" max="13" width="18.28515625" style="3" customWidth="1"/>
    <col min="14" max="14" width="13.28515625" style="3" customWidth="1"/>
    <col min="15" max="15" width="13.5703125" customWidth="1"/>
    <col min="19" max="19" width="9.28515625" customWidth="1"/>
  </cols>
  <sheetData>
    <row r="1" spans="1:14" ht="23.45">
      <c r="A1" s="1" t="s">
        <v>0</v>
      </c>
    </row>
    <row r="2" spans="1:14">
      <c r="E2" s="108" t="s">
        <v>1</v>
      </c>
    </row>
    <row r="3" spans="1:14" ht="18.600000000000001">
      <c r="A3" s="6">
        <v>1</v>
      </c>
      <c r="B3" s="6"/>
      <c r="C3" s="6"/>
      <c r="I3" s="4"/>
    </row>
    <row r="4" spans="1:14" ht="15" thickBot="1"/>
    <row r="5" spans="1:14" ht="43.15" customHeight="1" thickBot="1">
      <c r="A5" t="s">
        <v>2</v>
      </c>
      <c r="B5" s="281" t="s">
        <v>3</v>
      </c>
      <c r="C5" s="282"/>
      <c r="D5" s="283" t="s">
        <v>4</v>
      </c>
      <c r="E5" s="284"/>
      <c r="F5" s="285"/>
      <c r="G5" s="286" t="s">
        <v>5</v>
      </c>
      <c r="H5" s="287"/>
      <c r="I5" s="283" t="s">
        <v>6</v>
      </c>
      <c r="J5" s="284"/>
      <c r="K5" s="285"/>
      <c r="L5" s="274" t="s">
        <v>7</v>
      </c>
      <c r="M5" s="7" t="s">
        <v>8</v>
      </c>
      <c r="N5" s="8" t="s">
        <v>9</v>
      </c>
    </row>
    <row r="6" spans="1:14" ht="21" customHeight="1">
      <c r="B6" s="281"/>
      <c r="C6" s="282"/>
      <c r="D6" s="112" t="s">
        <v>10</v>
      </c>
      <c r="E6" s="113" t="s">
        <v>11</v>
      </c>
      <c r="F6" s="114" t="s">
        <v>12</v>
      </c>
      <c r="G6" s="112" t="s">
        <v>13</v>
      </c>
      <c r="H6" s="114" t="s">
        <v>14</v>
      </c>
      <c r="I6" s="112" t="s">
        <v>15</v>
      </c>
      <c r="J6" s="113" t="s">
        <v>16</v>
      </c>
      <c r="K6" s="114"/>
      <c r="L6" s="9" t="s">
        <v>17</v>
      </c>
      <c r="M6" s="11" t="s">
        <v>18</v>
      </c>
      <c r="N6" s="10" t="s">
        <v>19</v>
      </c>
    </row>
    <row r="7" spans="1:14" ht="52.5" customHeight="1" thickBot="1">
      <c r="B7" s="281"/>
      <c r="C7" s="282"/>
      <c r="D7" s="109" t="s">
        <v>20</v>
      </c>
      <c r="E7" s="12" t="s">
        <v>21</v>
      </c>
      <c r="F7" s="13" t="s">
        <v>22</v>
      </c>
      <c r="G7" s="14" t="s">
        <v>23</v>
      </c>
      <c r="H7" s="110" t="s">
        <v>24</v>
      </c>
      <c r="I7" s="14" t="s">
        <v>25</v>
      </c>
      <c r="J7" s="15" t="s">
        <v>26</v>
      </c>
      <c r="K7" s="111" t="s">
        <v>27</v>
      </c>
      <c r="L7" s="16" t="s">
        <v>28</v>
      </c>
      <c r="M7" s="17" t="s">
        <v>29</v>
      </c>
      <c r="N7" s="18" t="s">
        <v>30</v>
      </c>
    </row>
    <row r="8" spans="1:14" ht="15" thickBot="1">
      <c r="B8" s="19" t="s">
        <v>31</v>
      </c>
      <c r="C8" s="117" t="s">
        <v>32</v>
      </c>
      <c r="D8" s="20"/>
      <c r="E8" s="20"/>
      <c r="F8" s="21"/>
      <c r="G8" s="22"/>
      <c r="H8" s="22"/>
      <c r="I8" s="23"/>
      <c r="J8" s="24"/>
      <c r="K8" s="24"/>
      <c r="L8" s="21"/>
      <c r="M8" s="25"/>
      <c r="N8" s="26"/>
    </row>
    <row r="9" spans="1:14" ht="15" thickBot="1">
      <c r="B9" s="273" t="s">
        <v>33</v>
      </c>
      <c r="C9" s="118" t="s">
        <v>33</v>
      </c>
      <c r="D9" s="27"/>
      <c r="E9" s="28"/>
      <c r="F9" s="29"/>
      <c r="G9" s="30"/>
      <c r="H9" s="30"/>
      <c r="I9" s="115"/>
      <c r="J9" s="32" t="str">
        <f>IF(ISERROR(I9/(D9*1000)),"N/A",IF((I9/(D9*1000))&lt;0.01,"&lt;$0.01",(I9/(D9*1000))))</f>
        <v>N/A</v>
      </c>
      <c r="K9" s="32" t="str">
        <f t="shared" ref="K9:K14" si="0">IF(ISERROR(I9/(F9*1000)),"N/A",IF((I9/(F9*1000))&lt;0.01,"&lt;$0.01",(I9/(F9*1000))))</f>
        <v>N/A</v>
      </c>
      <c r="L9" s="29"/>
      <c r="M9" s="33" t="str">
        <f t="shared" ref="M9:M14" si="1">IF(ISERROR(F9/D9),"N/A",F9/D9)</f>
        <v>N/A</v>
      </c>
      <c r="N9" s="34"/>
    </row>
    <row r="10" spans="1:14">
      <c r="B10" s="288" t="s">
        <v>34</v>
      </c>
      <c r="C10" s="118" t="s">
        <v>35</v>
      </c>
      <c r="D10" s="132"/>
      <c r="E10" s="131"/>
      <c r="F10" s="130"/>
      <c r="G10" s="133"/>
      <c r="H10" s="133"/>
      <c r="I10" s="134"/>
      <c r="J10" s="135"/>
      <c r="K10" s="135"/>
      <c r="L10" s="130"/>
      <c r="M10" s="136"/>
      <c r="N10" s="137"/>
    </row>
    <row r="11" spans="1:14">
      <c r="B11" s="289"/>
      <c r="C11" s="119" t="s">
        <v>36</v>
      </c>
      <c r="D11" s="132"/>
      <c r="E11" s="131"/>
      <c r="F11" s="130"/>
      <c r="G11" s="133"/>
      <c r="H11" s="133"/>
      <c r="I11" s="134"/>
      <c r="J11" s="135"/>
      <c r="K11" s="135"/>
      <c r="L11" s="130"/>
      <c r="M11" s="136"/>
      <c r="N11" s="137"/>
    </row>
    <row r="12" spans="1:14" ht="15" thickBot="1">
      <c r="B12" s="290"/>
      <c r="C12" s="120" t="s">
        <v>37</v>
      </c>
      <c r="D12" s="35"/>
      <c r="E12" s="35"/>
      <c r="F12" s="35"/>
      <c r="G12" s="36"/>
      <c r="H12" s="36"/>
      <c r="I12" s="116"/>
      <c r="J12" s="38" t="str">
        <f t="shared" ref="J12:J14" si="2">IF(ISERROR(I12/(D12*1000)),"N/A",IF((I12/(D12*1000))&lt;0.01,"&lt;$0.01",(I12/(D12*1000))))</f>
        <v>N/A</v>
      </c>
      <c r="K12" s="40" t="str">
        <f t="shared" si="0"/>
        <v>N/A</v>
      </c>
      <c r="L12" s="35"/>
      <c r="M12" s="41" t="str">
        <f t="shared" si="1"/>
        <v>N/A</v>
      </c>
      <c r="N12" s="39"/>
    </row>
    <row r="13" spans="1:14" ht="20.100000000000001" customHeight="1" thickBot="1">
      <c r="B13" s="121" t="s">
        <v>38</v>
      </c>
      <c r="C13" s="122" t="s">
        <v>39</v>
      </c>
      <c r="D13" s="43"/>
      <c r="E13" s="43"/>
      <c r="F13" s="43"/>
      <c r="G13" s="44"/>
      <c r="H13" s="44"/>
      <c r="I13" s="45"/>
      <c r="J13" s="46" t="str">
        <f t="shared" si="2"/>
        <v>N/A</v>
      </c>
      <c r="K13" s="46" t="str">
        <f t="shared" si="0"/>
        <v>N/A</v>
      </c>
      <c r="L13" s="43"/>
      <c r="M13" s="47" t="str">
        <f t="shared" si="1"/>
        <v>N/A</v>
      </c>
      <c r="N13" s="48"/>
    </row>
    <row r="14" spans="1:14">
      <c r="B14" s="54" t="s">
        <v>40</v>
      </c>
      <c r="C14" s="123"/>
      <c r="D14" s="55"/>
      <c r="E14" s="56"/>
      <c r="F14" s="55"/>
      <c r="G14" s="57"/>
      <c r="H14" s="57"/>
      <c r="I14" s="58"/>
      <c r="J14" s="59" t="str">
        <f t="shared" si="2"/>
        <v>N/A</v>
      </c>
      <c r="K14" s="59" t="str">
        <f t="shared" si="0"/>
        <v>N/A</v>
      </c>
      <c r="L14" s="60"/>
      <c r="M14" s="61" t="str">
        <f t="shared" si="1"/>
        <v>N/A</v>
      </c>
      <c r="N14" s="62"/>
    </row>
    <row r="15" spans="1:14">
      <c r="B15" s="63"/>
      <c r="C15" s="64"/>
      <c r="D15" s="64"/>
      <c r="E15" s="64"/>
      <c r="F15" s="64"/>
      <c r="G15" s="64"/>
      <c r="H15" s="64"/>
      <c r="I15" s="64"/>
      <c r="J15" s="64"/>
      <c r="K15" s="64"/>
      <c r="L15" s="64"/>
      <c r="M15" s="64"/>
      <c r="N15" s="65"/>
    </row>
    <row r="16" spans="1:14" ht="15" thickBot="1">
      <c r="B16" s="66" t="s">
        <v>41</v>
      </c>
      <c r="C16" s="124"/>
      <c r="D16" s="67"/>
      <c r="E16" s="67"/>
      <c r="F16" s="67"/>
      <c r="G16" s="68"/>
      <c r="H16" s="68"/>
      <c r="I16" s="69"/>
      <c r="J16" s="70"/>
      <c r="K16" s="70"/>
      <c r="L16" s="67"/>
      <c r="M16" s="71"/>
      <c r="N16" s="72"/>
    </row>
    <row r="17" spans="2:25" ht="15" thickBot="1">
      <c r="B17" s="125" t="s">
        <v>42</v>
      </c>
      <c r="C17" s="122" t="s">
        <v>43</v>
      </c>
      <c r="D17" s="27"/>
      <c r="E17" s="28"/>
      <c r="F17" s="49"/>
      <c r="G17" s="49"/>
      <c r="H17" s="49"/>
      <c r="I17" s="31"/>
      <c r="J17" s="73"/>
      <c r="K17" s="50"/>
      <c r="L17" s="29"/>
      <c r="M17" s="51"/>
      <c r="N17" s="52"/>
    </row>
    <row r="18" spans="2:25" ht="19.149999999999999" customHeight="1" thickBot="1">
      <c r="B18" s="278" t="s">
        <v>44</v>
      </c>
      <c r="C18" s="118" t="s">
        <v>45</v>
      </c>
      <c r="D18" s="27"/>
      <c r="E18" s="28"/>
      <c r="F18" s="49"/>
      <c r="G18" s="49"/>
      <c r="H18" s="49"/>
      <c r="I18" s="31"/>
      <c r="J18" s="73"/>
      <c r="K18" s="50"/>
      <c r="L18" s="29"/>
      <c r="M18" s="51"/>
      <c r="N18" s="52"/>
    </row>
    <row r="19" spans="2:25">
      <c r="B19" s="279"/>
      <c r="C19" s="119" t="s">
        <v>46</v>
      </c>
      <c r="D19" s="27"/>
      <c r="E19" s="28"/>
      <c r="F19" s="49"/>
      <c r="G19" s="49"/>
      <c r="H19" s="49"/>
      <c r="I19" s="31"/>
      <c r="J19" s="73" t="str">
        <f>IF(ISERROR(I19/(D19*1000)),"N/A",IF((I19/(D19*1000))&lt;0.01,"&lt;$0.01",(I19/(D19*1000))))</f>
        <v>N/A</v>
      </c>
      <c r="K19" s="50" t="str">
        <f>IF(ISERROR(I19/(F19*1000)),"N/A",IF((I19/(F19*1000))&lt;0.01,"&lt;$0.01",(I19/(F19*1000))))</f>
        <v>N/A</v>
      </c>
      <c r="L19" s="29"/>
      <c r="M19" s="51" t="str">
        <f>IF(ISERROR(F19/D19),"N/A",F19/D19)</f>
        <v>N/A</v>
      </c>
      <c r="N19" s="52"/>
    </row>
    <row r="20" spans="2:25" ht="15" thickBot="1">
      <c r="B20" s="280"/>
      <c r="C20" s="120" t="s">
        <v>47</v>
      </c>
      <c r="D20" s="53"/>
      <c r="E20" s="53"/>
      <c r="F20" s="43"/>
      <c r="G20" s="44"/>
      <c r="H20" s="44"/>
      <c r="I20" s="45"/>
      <c r="J20" s="74" t="str">
        <f>IF(ISERROR(I20/(D20*1000)),"N/A",IF((I20/(D20*1000))&lt;0.01,"&lt;$0.01",(I20/(D20*1000))))</f>
        <v>N/A</v>
      </c>
      <c r="K20" s="46" t="str">
        <f>IF(ISERROR(I20/(F20*1000)),"N/A",IF((I20/(F20*1000))&lt;0.01,"&lt;$0.01",(I20/(F20*1000))))</f>
        <v>N/A</v>
      </c>
      <c r="L20" s="43"/>
      <c r="M20" s="47" t="str">
        <f>IF(ISERROR(F20/D20),"N/A",F20/D20)</f>
        <v>N/A</v>
      </c>
      <c r="N20" s="48"/>
    </row>
    <row r="21" spans="2:25" s="104" customFormat="1">
      <c r="B21" s="54" t="s">
        <v>48</v>
      </c>
      <c r="C21" s="123"/>
      <c r="D21" s="55"/>
      <c r="E21" s="56"/>
      <c r="F21" s="55"/>
      <c r="G21" s="57"/>
      <c r="H21" s="57"/>
      <c r="I21" s="75"/>
      <c r="J21" s="76" t="str">
        <f>IF(ISERROR(I21/(D21*1000)),"N/A",IF((I21/(D21*1000))&lt;0.01,"&lt;$0.01",(I21/(D21*1000))))</f>
        <v>N/A</v>
      </c>
      <c r="K21" s="59" t="str">
        <f>IF(ISERROR(I21/(F21*1000)),"N/A",IF((I21/(F21*1000))&lt;0.01,"&lt;$0.01",(I21/(F21*1000))))</f>
        <v>N/A</v>
      </c>
      <c r="L21" s="55"/>
      <c r="M21" s="61" t="str">
        <f>IF(ISERROR(F21/D21),"N/A",F21/D21)</f>
        <v>N/A</v>
      </c>
      <c r="N21" s="77"/>
      <c r="O21"/>
      <c r="P21"/>
      <c r="Q21"/>
      <c r="R21"/>
      <c r="S21"/>
      <c r="T21"/>
      <c r="U21"/>
      <c r="V21"/>
      <c r="W21"/>
      <c r="X21"/>
      <c r="Y21"/>
    </row>
    <row r="22" spans="2:25">
      <c r="B22" s="63"/>
      <c r="C22" s="64"/>
      <c r="D22" s="64"/>
      <c r="E22" s="64"/>
      <c r="F22" s="64"/>
      <c r="G22" s="64"/>
      <c r="H22" s="64"/>
      <c r="I22" s="64"/>
      <c r="J22" s="64"/>
      <c r="K22" s="64"/>
      <c r="L22" s="64"/>
      <c r="M22" s="64"/>
      <c r="N22" s="65"/>
    </row>
    <row r="23" spans="2:25">
      <c r="B23" s="78" t="s">
        <v>49</v>
      </c>
      <c r="C23" s="126"/>
      <c r="D23" s="79"/>
      <c r="E23" s="79"/>
      <c r="F23" s="79"/>
      <c r="G23" s="79"/>
      <c r="H23" s="79"/>
      <c r="I23" s="79"/>
      <c r="J23" s="79"/>
      <c r="K23" s="79"/>
      <c r="L23" s="79"/>
      <c r="M23" s="79"/>
      <c r="N23" s="80"/>
    </row>
    <row r="24" spans="2:25">
      <c r="B24" s="81" t="s">
        <v>50</v>
      </c>
      <c r="C24" s="127"/>
      <c r="D24" s="82"/>
      <c r="E24" s="82"/>
      <c r="F24" s="83"/>
      <c r="G24" s="84"/>
      <c r="H24" s="84"/>
      <c r="I24" s="85"/>
      <c r="J24" s="86"/>
      <c r="K24" s="86"/>
      <c r="L24" s="83"/>
      <c r="M24" s="87"/>
      <c r="N24" s="88"/>
    </row>
    <row r="25" spans="2:25">
      <c r="B25" s="89" t="s">
        <v>51</v>
      </c>
      <c r="C25" s="128"/>
      <c r="D25" s="42"/>
      <c r="E25" s="42"/>
      <c r="F25" s="36"/>
      <c r="G25" s="36"/>
      <c r="H25" s="36"/>
      <c r="I25" s="37"/>
      <c r="J25" s="38" t="str">
        <f>IF(ISERROR(I25/(D25*1000)),"N/A",IF((I25/(D25*1000))&lt;0.01,"&lt;$0.01",(I25/(D25*1000))))</f>
        <v>N/A</v>
      </c>
      <c r="K25" s="40" t="str">
        <f>IF(ISERROR(I25/(F25*1000)),"N/A",IF((I25/(F25*1000))&lt;0.01,"&lt;$0.01",(I25/(F25*1000))))</f>
        <v>N/A</v>
      </c>
      <c r="L25" s="35"/>
      <c r="M25" s="41" t="str">
        <f>IF(ISERROR(F25/D25),"N/A",F25/D25)</f>
        <v>N/A</v>
      </c>
      <c r="N25" s="39"/>
    </row>
    <row r="26" spans="2:25">
      <c r="B26" s="81" t="s">
        <v>52</v>
      </c>
      <c r="C26" s="127"/>
      <c r="D26" s="83"/>
      <c r="E26" s="90"/>
      <c r="F26" s="91"/>
      <c r="G26" s="91"/>
      <c r="H26" s="91"/>
      <c r="I26" s="85"/>
      <c r="J26" s="92" t="str">
        <f>IF(ISERROR(I26/(D26*1000)),"N/A",IF((I26/(D26*1000))&lt;0.01,"&lt;$0.01",(I26/(D26*1000))))</f>
        <v>N/A</v>
      </c>
      <c r="K26" s="92" t="str">
        <f>IF(ISERROR(I26/(F26*1000)),"N/A",IF((I26/(F26*1000))&lt;0.01,"&lt;$0.01",(I26/(F26*1000))))</f>
        <v>N/A</v>
      </c>
      <c r="L26" s="83"/>
      <c r="M26" s="93" t="str">
        <f>IF(ISERROR(F26/D26),"N/A",F26/D26)</f>
        <v>N/A</v>
      </c>
      <c r="N26" s="94"/>
    </row>
    <row r="27" spans="2:25">
      <c r="B27" s="63"/>
      <c r="C27" s="64"/>
      <c r="D27" s="64"/>
      <c r="E27" s="64"/>
      <c r="F27" s="64"/>
      <c r="G27" s="64"/>
      <c r="H27" s="64"/>
      <c r="I27" s="64"/>
      <c r="J27" s="64"/>
      <c r="K27" s="64"/>
      <c r="L27" s="64"/>
      <c r="M27" s="64"/>
      <c r="N27" s="65"/>
    </row>
    <row r="28" spans="2:25" ht="15" thickBot="1">
      <c r="B28" s="95" t="s">
        <v>53</v>
      </c>
      <c r="C28" s="129"/>
      <c r="D28" s="96"/>
      <c r="E28" s="97"/>
      <c r="F28" s="96"/>
      <c r="G28" s="98"/>
      <c r="H28" s="98"/>
      <c r="I28" s="99"/>
      <c r="J28" s="100" t="str">
        <f>IF(ISERROR(I28/(D28*1000)),"N/A",IF((I28/(D28*1000))&lt;0.01,"&lt;$0.01",(I28/(D28*1000))))</f>
        <v>N/A</v>
      </c>
      <c r="K28" s="101" t="str">
        <f>IF(ISERROR(I28/(F28*1000)),"N/A",IF((I28/(F28*1000))&lt;0.01,"&lt;$0.01",(I28/(F28*1000))))</f>
        <v>N/A</v>
      </c>
      <c r="L28" s="96"/>
      <c r="M28" s="102" t="str">
        <f t="shared" ref="M28" si="3">IF(ISERROR(F28/D28),"N/A",F28/D28)</f>
        <v>N/A</v>
      </c>
      <c r="N28" s="103"/>
    </row>
    <row r="29" spans="2:25" ht="15" thickBot="1">
      <c r="B29" s="95" t="s">
        <v>54</v>
      </c>
      <c r="C29" s="96"/>
      <c r="D29" s="96"/>
      <c r="E29" s="97"/>
      <c r="F29" s="96"/>
      <c r="G29" s="98"/>
      <c r="H29" s="98"/>
      <c r="I29" s="99"/>
      <c r="J29" s="100"/>
      <c r="K29" s="101"/>
      <c r="L29" s="96"/>
      <c r="M29" s="102"/>
      <c r="N29" s="103"/>
    </row>
    <row r="30" spans="2:25">
      <c r="B30" s="104"/>
      <c r="C30" s="104"/>
      <c r="D30" s="104"/>
      <c r="E30" s="104"/>
      <c r="F30" s="104"/>
      <c r="G30" s="104"/>
      <c r="H30" s="105"/>
      <c r="I30" s="106"/>
      <c r="J30" s="104"/>
      <c r="K30" s="104"/>
      <c r="L30" s="107"/>
      <c r="M30" s="108"/>
      <c r="N30" s="108"/>
      <c r="O30" s="104"/>
      <c r="P30" s="104"/>
      <c r="Q30" s="104"/>
      <c r="R30" s="104"/>
      <c r="S30" s="104"/>
      <c r="T30" s="104"/>
      <c r="U30" s="104"/>
      <c r="V30" s="104"/>
      <c r="W30" s="104"/>
      <c r="X30" s="104"/>
      <c r="Y30" s="104"/>
    </row>
  </sheetData>
  <mergeCells count="6">
    <mergeCell ref="B18:B20"/>
    <mergeCell ref="B5:C7"/>
    <mergeCell ref="D5:F5"/>
    <mergeCell ref="G5:H5"/>
    <mergeCell ref="I5:K5"/>
    <mergeCell ref="B10:B12"/>
  </mergeCells>
  <pageMargins left="0.25" right="0.25" top="0.75" bottom="0.75" header="0.3" footer="0.3"/>
  <pageSetup scale="55"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AM33"/>
  <sheetViews>
    <sheetView tabSelected="1" topLeftCell="A4" zoomScale="90" zoomScaleNormal="90" zoomScaleSheetLayoutView="100" workbookViewId="0">
      <pane xSplit="3" ySplit="1" topLeftCell="I6" activePane="bottomRight" state="frozen"/>
      <selection pane="bottomRight" activeCell="J11" sqref="J11"/>
      <selection pane="bottomLeft" activeCell="A5" sqref="A5"/>
      <selection pane="topRight" activeCell="D4" sqref="D4"/>
    </sheetView>
  </sheetViews>
  <sheetFormatPr defaultColWidth="9.28515625" defaultRowHeight="14.45"/>
  <cols>
    <col min="1" max="1" width="4.28515625" customWidth="1"/>
    <col min="2" max="2" width="31.28515625" customWidth="1"/>
    <col min="3" max="3" width="66.140625" customWidth="1"/>
    <col min="4" max="13" width="13.5703125" customWidth="1"/>
    <col min="14" max="16" width="14.5703125" style="2" customWidth="1"/>
    <col min="17" max="17" width="14.5703125" style="3" customWidth="1"/>
    <col min="18" max="18" width="14.5703125" customWidth="1"/>
    <col min="19" max="19" width="16.28515625" customWidth="1"/>
    <col min="20" max="20" width="16.28515625" style="5" customWidth="1"/>
    <col min="21" max="22" width="16.28515625" customWidth="1"/>
    <col min="23" max="24" width="15.7109375" style="2" customWidth="1"/>
    <col min="25" max="25" width="13.5703125" customWidth="1"/>
    <col min="29" max="29" width="9.28515625" customWidth="1"/>
  </cols>
  <sheetData>
    <row r="1" spans="1:39" ht="23.45">
      <c r="A1" s="1" t="s">
        <v>0</v>
      </c>
      <c r="T1" s="163"/>
      <c r="W1" s="162"/>
      <c r="X1" s="162"/>
    </row>
    <row r="2" spans="1:39">
      <c r="T2" s="163"/>
      <c r="W2" s="162"/>
      <c r="X2" s="162"/>
    </row>
    <row r="3" spans="1:39" ht="18.95" thickBot="1">
      <c r="A3" s="6"/>
      <c r="B3" s="6" t="s">
        <v>55</v>
      </c>
      <c r="C3" s="6"/>
      <c r="D3" s="6"/>
      <c r="E3" s="6"/>
      <c r="F3" s="6"/>
      <c r="G3" s="6"/>
      <c r="H3" s="6"/>
      <c r="I3" s="6"/>
      <c r="J3" s="6"/>
      <c r="K3" s="6"/>
      <c r="L3" s="6"/>
      <c r="M3" s="6"/>
      <c r="Q3" s="104"/>
      <c r="T3" s="172"/>
      <c r="W3" s="162"/>
      <c r="X3" s="162"/>
    </row>
    <row r="4" spans="1:39" ht="43.15" customHeight="1" thickBot="1">
      <c r="A4" t="s">
        <v>2</v>
      </c>
      <c r="B4" s="276"/>
      <c r="C4" s="152"/>
      <c r="D4" s="291" t="s">
        <v>7</v>
      </c>
      <c r="E4" s="291"/>
      <c r="F4" s="291"/>
      <c r="G4" s="292"/>
      <c r="H4" s="293" t="s">
        <v>6</v>
      </c>
      <c r="I4" s="294"/>
      <c r="J4" s="294"/>
      <c r="K4" s="294"/>
      <c r="L4" s="295" t="s">
        <v>56</v>
      </c>
      <c r="M4" s="295"/>
      <c r="N4" s="295"/>
      <c r="O4" s="295"/>
      <c r="P4" s="295"/>
      <c r="Q4" s="295"/>
      <c r="R4" s="296"/>
      <c r="S4" s="192"/>
      <c r="T4" s="163"/>
      <c r="V4" s="170" t="s">
        <v>7</v>
      </c>
      <c r="W4" s="170"/>
      <c r="X4" s="170"/>
    </row>
    <row r="5" spans="1:39" ht="21" customHeight="1">
      <c r="B5" s="276"/>
      <c r="C5" s="152"/>
      <c r="D5" s="238" t="s">
        <v>10</v>
      </c>
      <c r="E5" s="140" t="s">
        <v>11</v>
      </c>
      <c r="F5" s="140" t="s">
        <v>12</v>
      </c>
      <c r="G5" s="140" t="s">
        <v>57</v>
      </c>
      <c r="H5" s="148" t="s">
        <v>14</v>
      </c>
      <c r="I5" s="149" t="s">
        <v>15</v>
      </c>
      <c r="J5" s="149" t="s">
        <v>58</v>
      </c>
      <c r="K5" s="149" t="s">
        <v>59</v>
      </c>
      <c r="L5" s="145" t="s">
        <v>17</v>
      </c>
      <c r="M5" s="145" t="s">
        <v>60</v>
      </c>
      <c r="N5" s="9" t="s">
        <v>19</v>
      </c>
      <c r="O5" s="145" t="s">
        <v>61</v>
      </c>
      <c r="P5" s="145" t="s">
        <v>62</v>
      </c>
      <c r="Q5" s="140" t="s">
        <v>63</v>
      </c>
      <c r="R5" s="193" t="s">
        <v>64</v>
      </c>
      <c r="S5" s="192"/>
      <c r="T5" s="163"/>
      <c r="W5" s="162"/>
      <c r="X5" s="162"/>
    </row>
    <row r="6" spans="1:39" ht="52.5" customHeight="1" thickBot="1">
      <c r="B6" s="187"/>
      <c r="C6" s="153"/>
      <c r="D6" s="239" t="s">
        <v>65</v>
      </c>
      <c r="E6" s="240" t="s">
        <v>66</v>
      </c>
      <c r="F6" s="240" t="s">
        <v>67</v>
      </c>
      <c r="G6" s="240" t="s">
        <v>68</v>
      </c>
      <c r="H6" s="150" t="s">
        <v>69</v>
      </c>
      <c r="I6" s="151" t="s">
        <v>70</v>
      </c>
      <c r="J6" s="151" t="s">
        <v>71</v>
      </c>
      <c r="K6" s="151" t="s">
        <v>72</v>
      </c>
      <c r="L6" s="146" t="s">
        <v>73</v>
      </c>
      <c r="M6" s="146" t="s">
        <v>74</v>
      </c>
      <c r="N6" s="109" t="s">
        <v>75</v>
      </c>
      <c r="O6" s="147" t="s">
        <v>76</v>
      </c>
      <c r="P6" s="147" t="s">
        <v>77</v>
      </c>
      <c r="Q6" s="12" t="s">
        <v>78</v>
      </c>
      <c r="R6" s="13" t="s">
        <v>22</v>
      </c>
      <c r="S6" s="192"/>
      <c r="T6" s="163"/>
      <c r="W6" s="162"/>
      <c r="X6" s="162"/>
    </row>
    <row r="7" spans="1:39">
      <c r="B7" s="174" t="s">
        <v>31</v>
      </c>
      <c r="C7" s="178" t="s">
        <v>32</v>
      </c>
      <c r="D7" s="174"/>
      <c r="E7" s="161"/>
      <c r="F7" s="161"/>
      <c r="G7" s="177"/>
      <c r="H7" s="174"/>
      <c r="I7" s="161"/>
      <c r="J7" s="173"/>
      <c r="K7" s="175"/>
      <c r="L7" s="160"/>
      <c r="M7" s="161"/>
      <c r="N7" s="161"/>
      <c r="O7" s="161"/>
      <c r="P7" s="161"/>
      <c r="Q7" s="161"/>
      <c r="R7" s="176"/>
      <c r="S7" s="165"/>
      <c r="T7" s="166"/>
      <c r="U7" s="165"/>
      <c r="V7" s="165"/>
      <c r="W7" s="165"/>
      <c r="X7" s="165"/>
    </row>
    <row r="8" spans="1:39" s="188" customFormat="1">
      <c r="B8" s="230" t="s">
        <v>79</v>
      </c>
      <c r="C8" s="202" t="s">
        <v>80</v>
      </c>
      <c r="D8" s="202">
        <v>0</v>
      </c>
      <c r="E8" s="208">
        <v>1480</v>
      </c>
      <c r="F8" s="202">
        <f>D8</f>
        <v>0</v>
      </c>
      <c r="G8" s="209">
        <f>F8/E8</f>
        <v>0</v>
      </c>
      <c r="H8" s="210">
        <v>190314.96</v>
      </c>
      <c r="I8" s="210">
        <v>1002730</v>
      </c>
      <c r="J8" s="211">
        <f>H8</f>
        <v>190314.96</v>
      </c>
      <c r="K8" s="209">
        <f>J8/I8</f>
        <v>0.18979681469588025</v>
      </c>
      <c r="L8" s="202">
        <v>0</v>
      </c>
      <c r="M8" s="208">
        <v>3185</v>
      </c>
      <c r="N8" s="202">
        <f>L8</f>
        <v>0</v>
      </c>
      <c r="O8" s="212">
        <f>N8/M8</f>
        <v>0</v>
      </c>
      <c r="P8" s="202">
        <v>0</v>
      </c>
      <c r="Q8" s="202">
        <v>0</v>
      </c>
      <c r="R8" s="231">
        <v>0</v>
      </c>
      <c r="S8" s="189"/>
      <c r="T8" s="190"/>
      <c r="U8" s="189"/>
      <c r="V8" s="189"/>
      <c r="W8" s="189"/>
      <c r="X8" s="189"/>
    </row>
    <row r="9" spans="1:39" ht="14.45" customHeight="1">
      <c r="B9" s="297" t="s">
        <v>81</v>
      </c>
      <c r="C9" s="203" t="s">
        <v>82</v>
      </c>
      <c r="D9" s="138">
        <v>0</v>
      </c>
      <c r="E9" s="138">
        <v>564</v>
      </c>
      <c r="F9" s="202">
        <f>D9</f>
        <v>0</v>
      </c>
      <c r="G9" s="209">
        <f>F9/E9</f>
        <v>0</v>
      </c>
      <c r="H9" s="204">
        <v>12845.99</v>
      </c>
      <c r="I9" s="204">
        <v>457652</v>
      </c>
      <c r="J9" s="211">
        <f>H9</f>
        <v>12845.99</v>
      </c>
      <c r="K9" s="209">
        <f>J9/I9</f>
        <v>2.8069340896576436E-2</v>
      </c>
      <c r="L9" s="202">
        <v>0</v>
      </c>
      <c r="M9" s="138">
        <v>562</v>
      </c>
      <c r="N9" s="202">
        <f>L9</f>
        <v>0</v>
      </c>
      <c r="O9" s="212">
        <f>N9/M9</f>
        <v>0</v>
      </c>
      <c r="P9" s="202">
        <v>0</v>
      </c>
      <c r="Q9" s="202">
        <v>0</v>
      </c>
      <c r="R9" s="231">
        <v>0</v>
      </c>
      <c r="S9" s="171"/>
      <c r="T9" s="171"/>
      <c r="U9" s="171"/>
      <c r="V9" s="162"/>
      <c r="W9" s="162"/>
      <c r="X9" s="162"/>
    </row>
    <row r="10" spans="1:39" ht="14.45" customHeight="1">
      <c r="B10" s="297"/>
      <c r="C10" s="203" t="s">
        <v>37</v>
      </c>
      <c r="D10" s="138">
        <v>0</v>
      </c>
      <c r="E10" s="138">
        <v>50</v>
      </c>
      <c r="F10" s="202">
        <f>D10</f>
        <v>0</v>
      </c>
      <c r="G10" s="209">
        <f>F10/E10</f>
        <v>0</v>
      </c>
      <c r="H10" s="204">
        <v>0</v>
      </c>
      <c r="I10" s="204">
        <v>268721</v>
      </c>
      <c r="J10" s="211">
        <f>H10</f>
        <v>0</v>
      </c>
      <c r="K10" s="209">
        <f>J10/I10</f>
        <v>0</v>
      </c>
      <c r="L10" s="202">
        <v>0</v>
      </c>
      <c r="M10" s="138">
        <v>85</v>
      </c>
      <c r="N10" s="202">
        <f>L10</f>
        <v>0</v>
      </c>
      <c r="O10" s="212">
        <f>N10/M10</f>
        <v>0</v>
      </c>
      <c r="P10" s="202">
        <v>0</v>
      </c>
      <c r="Q10" s="202">
        <v>0</v>
      </c>
      <c r="R10" s="231">
        <v>0</v>
      </c>
      <c r="S10" s="171"/>
      <c r="T10" s="171"/>
      <c r="U10" s="171"/>
      <c r="V10" s="162"/>
      <c r="W10" s="162"/>
      <c r="X10" s="162"/>
    </row>
    <row r="11" spans="1:39">
      <c r="B11" s="81" t="s">
        <v>40</v>
      </c>
      <c r="C11" s="82"/>
      <c r="D11" s="82">
        <f>SUM(D8:D10)</f>
        <v>0</v>
      </c>
      <c r="E11" s="213">
        <f t="shared" ref="E11:R11" si="0">SUM(E8:E10)</f>
        <v>2094</v>
      </c>
      <c r="F11" s="82">
        <f t="shared" si="0"/>
        <v>0</v>
      </c>
      <c r="G11" s="214">
        <f t="shared" si="0"/>
        <v>0</v>
      </c>
      <c r="H11" s="215">
        <f t="shared" si="0"/>
        <v>203160.94999999998</v>
      </c>
      <c r="I11" s="215">
        <f t="shared" si="0"/>
        <v>1729103</v>
      </c>
      <c r="J11" s="216">
        <f>SUM(J8:J10)</f>
        <v>203160.94999999998</v>
      </c>
      <c r="K11" s="214">
        <f>J11/I11</f>
        <v>0.11749499596033318</v>
      </c>
      <c r="L11" s="82">
        <f t="shared" si="0"/>
        <v>0</v>
      </c>
      <c r="M11" s="213">
        <f t="shared" si="0"/>
        <v>3832</v>
      </c>
      <c r="N11" s="82">
        <f t="shared" si="0"/>
        <v>0</v>
      </c>
      <c r="O11" s="214">
        <f t="shared" si="0"/>
        <v>0</v>
      </c>
      <c r="P11" s="82">
        <f t="shared" si="0"/>
        <v>0</v>
      </c>
      <c r="Q11" s="82">
        <f t="shared" si="0"/>
        <v>0</v>
      </c>
      <c r="R11" s="232">
        <f t="shared" si="0"/>
        <v>0</v>
      </c>
      <c r="S11" s="165"/>
      <c r="T11" s="166"/>
      <c r="U11" s="165"/>
      <c r="V11" s="165"/>
      <c r="W11" s="165"/>
      <c r="X11" s="165"/>
    </row>
    <row r="12" spans="1:39">
      <c r="B12" s="233"/>
      <c r="C12" s="217"/>
      <c r="D12" s="217"/>
      <c r="E12" s="217"/>
      <c r="F12" s="217"/>
      <c r="G12" s="217"/>
      <c r="H12" s="217"/>
      <c r="I12" s="217"/>
      <c r="J12" s="217"/>
      <c r="K12" s="217"/>
      <c r="L12" s="217"/>
      <c r="M12" s="217"/>
      <c r="N12" s="217"/>
      <c r="O12" s="217"/>
      <c r="P12" s="217"/>
      <c r="Q12" s="217"/>
      <c r="R12" s="234"/>
      <c r="S12" s="168"/>
      <c r="T12" s="168"/>
      <c r="U12" s="168"/>
      <c r="V12" s="168"/>
      <c r="W12" s="168"/>
      <c r="X12" s="168"/>
    </row>
    <row r="13" spans="1:39">
      <c r="B13" s="81" t="s">
        <v>41</v>
      </c>
      <c r="C13" s="82" t="s">
        <v>83</v>
      </c>
      <c r="D13" s="82"/>
      <c r="E13" s="82"/>
      <c r="F13" s="82"/>
      <c r="G13" s="82"/>
      <c r="H13" s="82"/>
      <c r="I13" s="82"/>
      <c r="J13" s="82"/>
      <c r="K13" s="82"/>
      <c r="L13" s="82"/>
      <c r="M13" s="82"/>
      <c r="N13" s="83"/>
      <c r="O13" s="83"/>
      <c r="P13" s="83"/>
      <c r="Q13" s="83"/>
      <c r="R13" s="235"/>
      <c r="S13" s="165"/>
      <c r="T13" s="166"/>
      <c r="U13" s="165"/>
      <c r="V13" s="165"/>
      <c r="W13" s="165"/>
      <c r="X13" s="165"/>
    </row>
    <row r="14" spans="1:39">
      <c r="B14" s="275" t="s">
        <v>84</v>
      </c>
      <c r="C14" s="203" t="s">
        <v>85</v>
      </c>
      <c r="D14" s="194">
        <v>0</v>
      </c>
      <c r="E14" s="194">
        <v>80</v>
      </c>
      <c r="F14" s="194">
        <f>D14</f>
        <v>0</v>
      </c>
      <c r="G14" s="218">
        <f>F14/E14</f>
        <v>0</v>
      </c>
      <c r="H14" s="204">
        <v>32054.560000000001</v>
      </c>
      <c r="I14" s="204">
        <v>1155593</v>
      </c>
      <c r="J14" s="219">
        <f>H14</f>
        <v>32054.560000000001</v>
      </c>
      <c r="K14" s="218">
        <f>J14/I14</f>
        <v>2.7738624238810725E-2</v>
      </c>
      <c r="L14" s="194">
        <v>0</v>
      </c>
      <c r="M14" s="220">
        <v>1784</v>
      </c>
      <c r="N14" s="202">
        <f t="shared" ref="N14:N15" si="1">L14</f>
        <v>0</v>
      </c>
      <c r="O14" s="221">
        <f>N14/M14</f>
        <v>0</v>
      </c>
      <c r="P14" s="202">
        <v>0</v>
      </c>
      <c r="Q14" s="202">
        <v>0</v>
      </c>
      <c r="R14" s="231">
        <v>0</v>
      </c>
      <c r="S14" s="164"/>
      <c r="T14" s="163"/>
      <c r="U14" s="164"/>
      <c r="V14" s="164"/>
      <c r="W14" s="162"/>
      <c r="X14" s="162"/>
    </row>
    <row r="15" spans="1:39">
      <c r="B15" s="275" t="s">
        <v>86</v>
      </c>
      <c r="C15" s="203" t="s">
        <v>87</v>
      </c>
      <c r="D15" s="194">
        <v>0</v>
      </c>
      <c r="E15" s="194">
        <v>166</v>
      </c>
      <c r="F15" s="194">
        <f>D15</f>
        <v>0</v>
      </c>
      <c r="G15" s="218">
        <f>F15/E15</f>
        <v>0</v>
      </c>
      <c r="H15" s="204">
        <v>35465.909999999996</v>
      </c>
      <c r="I15" s="204">
        <v>997435</v>
      </c>
      <c r="J15" s="219">
        <f>H15</f>
        <v>35465.909999999996</v>
      </c>
      <c r="K15" s="218">
        <f>J15/I15</f>
        <v>3.5557113997403335E-2</v>
      </c>
      <c r="L15" s="194">
        <v>0</v>
      </c>
      <c r="M15" s="220">
        <v>3123</v>
      </c>
      <c r="N15" s="202">
        <f t="shared" si="1"/>
        <v>0</v>
      </c>
      <c r="O15" s="221">
        <f>N15/M15</f>
        <v>0</v>
      </c>
      <c r="P15" s="202">
        <v>0</v>
      </c>
      <c r="Q15" s="202">
        <v>0</v>
      </c>
      <c r="R15" s="231">
        <v>0</v>
      </c>
      <c r="S15" s="171"/>
      <c r="T15" s="171"/>
      <c r="U15" s="171"/>
      <c r="V15" s="164"/>
      <c r="W15" s="162"/>
      <c r="X15" s="162"/>
    </row>
    <row r="16" spans="1:39" s="104" customFormat="1">
      <c r="B16" s="81" t="s">
        <v>48</v>
      </c>
      <c r="C16" s="82"/>
      <c r="D16" s="82">
        <f>SUM(D14:D15)</f>
        <v>0</v>
      </c>
      <c r="E16" s="82">
        <f t="shared" ref="E16:R16" si="2">SUM(E14:E15)</f>
        <v>246</v>
      </c>
      <c r="F16" s="82">
        <f t="shared" si="2"/>
        <v>0</v>
      </c>
      <c r="G16" s="214">
        <f t="shared" si="2"/>
        <v>0</v>
      </c>
      <c r="H16" s="215">
        <f t="shared" si="2"/>
        <v>67520.47</v>
      </c>
      <c r="I16" s="215">
        <f t="shared" si="2"/>
        <v>2153028</v>
      </c>
      <c r="J16" s="216">
        <f t="shared" si="2"/>
        <v>67520.47</v>
      </c>
      <c r="K16" s="214">
        <f>J16/I16</f>
        <v>3.1360702229604076E-2</v>
      </c>
      <c r="L16" s="82">
        <f t="shared" si="2"/>
        <v>0</v>
      </c>
      <c r="M16" s="213">
        <f t="shared" si="2"/>
        <v>4907</v>
      </c>
      <c r="N16" s="82">
        <f t="shared" si="2"/>
        <v>0</v>
      </c>
      <c r="O16" s="214">
        <f t="shared" si="2"/>
        <v>0</v>
      </c>
      <c r="P16" s="82">
        <f t="shared" si="2"/>
        <v>0</v>
      </c>
      <c r="Q16" s="82">
        <f t="shared" si="2"/>
        <v>0</v>
      </c>
      <c r="R16" s="232">
        <f t="shared" si="2"/>
        <v>0</v>
      </c>
      <c r="S16" s="165"/>
      <c r="T16" s="166"/>
      <c r="U16" s="165"/>
      <c r="V16" s="165"/>
      <c r="W16" s="165"/>
      <c r="X16" s="165"/>
      <c r="Y16"/>
      <c r="Z16"/>
      <c r="AA16"/>
      <c r="AB16"/>
      <c r="AC16"/>
      <c r="AD16"/>
      <c r="AE16"/>
      <c r="AF16"/>
      <c r="AG16"/>
      <c r="AH16"/>
      <c r="AI16"/>
      <c r="AJ16"/>
      <c r="AK16"/>
      <c r="AL16"/>
      <c r="AM16"/>
    </row>
    <row r="17" spans="2:39">
      <c r="B17" s="233"/>
      <c r="C17" s="217"/>
      <c r="D17" s="217"/>
      <c r="E17" s="217"/>
      <c r="F17" s="217"/>
      <c r="G17" s="217"/>
      <c r="H17" s="217"/>
      <c r="I17" s="217"/>
      <c r="J17" s="217"/>
      <c r="K17" s="217"/>
      <c r="L17" s="217"/>
      <c r="M17" s="217"/>
      <c r="N17" s="217"/>
      <c r="O17" s="217"/>
      <c r="P17" s="217"/>
      <c r="Q17" s="217"/>
      <c r="R17" s="234"/>
      <c r="S17" s="168"/>
      <c r="T17" s="168"/>
      <c r="U17" s="168"/>
      <c r="V17" s="168"/>
      <c r="W17" s="168"/>
      <c r="X17" s="168"/>
    </row>
    <row r="18" spans="2:39">
      <c r="B18" s="236" t="s">
        <v>88</v>
      </c>
      <c r="C18" s="222" t="s">
        <v>85</v>
      </c>
      <c r="D18" s="138">
        <v>0</v>
      </c>
      <c r="E18" s="138">
        <v>22</v>
      </c>
      <c r="F18" s="138">
        <f>D18</f>
        <v>0</v>
      </c>
      <c r="G18" s="218">
        <f>F18/E18</f>
        <v>0</v>
      </c>
      <c r="H18" s="223">
        <v>6168.13</v>
      </c>
      <c r="I18" s="204">
        <v>329796</v>
      </c>
      <c r="J18" s="223">
        <f>H18</f>
        <v>6168.13</v>
      </c>
      <c r="K18" s="218">
        <f>J18/I18</f>
        <v>1.8702864801271091E-2</v>
      </c>
      <c r="L18" s="138">
        <v>0</v>
      </c>
      <c r="M18" s="138">
        <v>268</v>
      </c>
      <c r="N18" s="202">
        <f>L18</f>
        <v>0</v>
      </c>
      <c r="O18" s="224">
        <f>N18/M18</f>
        <v>0</v>
      </c>
      <c r="P18" s="202">
        <v>0</v>
      </c>
      <c r="Q18" s="202">
        <v>0</v>
      </c>
      <c r="R18" s="231">
        <v>0</v>
      </c>
      <c r="S18" s="168"/>
      <c r="T18" s="168"/>
      <c r="U18" s="168"/>
      <c r="V18" s="168"/>
      <c r="W18" s="168"/>
      <c r="X18" s="168"/>
    </row>
    <row r="19" spans="2:39">
      <c r="B19" s="81" t="s">
        <v>89</v>
      </c>
      <c r="C19" s="82" t="s">
        <v>32</v>
      </c>
      <c r="D19" s="82"/>
      <c r="E19" s="82"/>
      <c r="F19" s="82"/>
      <c r="G19" s="82"/>
      <c r="H19" s="82"/>
      <c r="I19" s="82"/>
      <c r="J19" s="82"/>
      <c r="K19" s="82"/>
      <c r="L19" s="82"/>
      <c r="M19" s="82"/>
      <c r="N19" s="82"/>
      <c r="O19" s="82"/>
      <c r="P19" s="82"/>
      <c r="Q19" s="82"/>
      <c r="R19" s="235"/>
      <c r="S19" s="165"/>
      <c r="T19" s="166"/>
      <c r="U19" s="165"/>
      <c r="V19" s="165"/>
      <c r="W19" s="165"/>
      <c r="X19" s="165"/>
    </row>
    <row r="20" spans="2:39">
      <c r="B20" s="89" t="s">
        <v>90</v>
      </c>
      <c r="C20" s="139" t="s">
        <v>91</v>
      </c>
      <c r="D20" s="139">
        <v>0</v>
      </c>
      <c r="E20" s="139">
        <v>757</v>
      </c>
      <c r="F20" s="139">
        <f>D20</f>
        <v>0</v>
      </c>
      <c r="G20" s="225">
        <f>F20/E20</f>
        <v>0</v>
      </c>
      <c r="H20" s="205">
        <v>0</v>
      </c>
      <c r="I20" s="205">
        <v>358803</v>
      </c>
      <c r="J20" s="206">
        <f>H20</f>
        <v>0</v>
      </c>
      <c r="K20" s="225">
        <f>J20/I20</f>
        <v>0</v>
      </c>
      <c r="L20" s="139">
        <v>0</v>
      </c>
      <c r="M20" s="139">
        <v>0</v>
      </c>
      <c r="N20" s="202">
        <f>L20</f>
        <v>0</v>
      </c>
      <c r="O20" s="199">
        <v>0</v>
      </c>
      <c r="P20" s="202">
        <v>0</v>
      </c>
      <c r="Q20" s="202">
        <v>0</v>
      </c>
      <c r="R20" s="231">
        <v>0</v>
      </c>
      <c r="S20" s="164"/>
      <c r="T20" s="163"/>
      <c r="U20" s="164"/>
      <c r="V20" s="164"/>
      <c r="W20" s="162"/>
      <c r="X20" s="162"/>
    </row>
    <row r="21" spans="2:39" s="188" customFormat="1">
      <c r="B21" s="78" t="s">
        <v>92</v>
      </c>
      <c r="C21" s="226" t="s">
        <v>85</v>
      </c>
      <c r="D21" s="226">
        <v>0</v>
      </c>
      <c r="E21" s="226">
        <v>116</v>
      </c>
      <c r="F21" s="139">
        <f>D21</f>
        <v>0</v>
      </c>
      <c r="G21" s="225">
        <f>F21/E21</f>
        <v>0</v>
      </c>
      <c r="H21" s="227">
        <v>5437.42</v>
      </c>
      <c r="I21" s="227">
        <v>407253</v>
      </c>
      <c r="J21" s="206">
        <f>H21</f>
        <v>5437.42</v>
      </c>
      <c r="K21" s="225">
        <f>J21/I21</f>
        <v>1.3351454746803585E-2</v>
      </c>
      <c r="L21" s="226">
        <v>0</v>
      </c>
      <c r="M21" s="228">
        <v>2169</v>
      </c>
      <c r="N21" s="202">
        <f>L21</f>
        <v>0</v>
      </c>
      <c r="O21" s="199">
        <f>-N21/M21</f>
        <v>0</v>
      </c>
      <c r="P21" s="202">
        <v>0</v>
      </c>
      <c r="Q21" s="202">
        <v>0</v>
      </c>
      <c r="R21" s="231">
        <v>0</v>
      </c>
      <c r="S21" s="195"/>
      <c r="T21" s="196"/>
      <c r="U21" s="195"/>
      <c r="V21" s="195"/>
      <c r="W21" s="197"/>
      <c r="X21" s="197"/>
    </row>
    <row r="22" spans="2:39">
      <c r="B22" s="81" t="s">
        <v>93</v>
      </c>
      <c r="C22" s="82"/>
      <c r="D22" s="82">
        <f>SUM(D20:D21)</f>
        <v>0</v>
      </c>
      <c r="E22" s="82">
        <f t="shared" ref="E22:R22" si="3">SUM(E20:E21)</f>
        <v>873</v>
      </c>
      <c r="F22" s="82">
        <f t="shared" si="3"/>
        <v>0</v>
      </c>
      <c r="G22" s="214">
        <f t="shared" si="3"/>
        <v>0</v>
      </c>
      <c r="H22" s="215">
        <f t="shared" si="3"/>
        <v>5437.42</v>
      </c>
      <c r="I22" s="215">
        <f t="shared" si="3"/>
        <v>766056</v>
      </c>
      <c r="J22" s="216">
        <f t="shared" si="3"/>
        <v>5437.42</v>
      </c>
      <c r="K22" s="214">
        <f>J22/I22</f>
        <v>7.0979406205290479E-3</v>
      </c>
      <c r="L22" s="82">
        <f t="shared" si="3"/>
        <v>0</v>
      </c>
      <c r="M22" s="213">
        <f t="shared" si="3"/>
        <v>2169</v>
      </c>
      <c r="N22" s="82">
        <f t="shared" si="3"/>
        <v>0</v>
      </c>
      <c r="O22" s="214">
        <f t="shared" si="3"/>
        <v>0</v>
      </c>
      <c r="P22" s="82">
        <f t="shared" si="3"/>
        <v>0</v>
      </c>
      <c r="Q22" s="82">
        <f t="shared" si="3"/>
        <v>0</v>
      </c>
      <c r="R22" s="232">
        <f t="shared" si="3"/>
        <v>0</v>
      </c>
      <c r="S22" s="169"/>
      <c r="T22" s="166"/>
      <c r="U22" s="169"/>
      <c r="V22" s="169"/>
      <c r="W22" s="165"/>
      <c r="X22" s="165"/>
    </row>
    <row r="23" spans="2:39">
      <c r="B23" s="233"/>
      <c r="C23" s="217"/>
      <c r="D23" s="217"/>
      <c r="E23" s="217"/>
      <c r="F23" s="217"/>
      <c r="G23" s="217"/>
      <c r="H23" s="217"/>
      <c r="I23" s="217"/>
      <c r="J23" s="217"/>
      <c r="K23" s="217"/>
      <c r="L23" s="217"/>
      <c r="M23" s="217"/>
      <c r="N23" s="217"/>
      <c r="O23" s="217"/>
      <c r="P23" s="217"/>
      <c r="Q23" s="217"/>
      <c r="R23" s="234"/>
      <c r="S23" s="168"/>
      <c r="T23" s="168"/>
      <c r="U23" s="168"/>
      <c r="V23" s="168"/>
      <c r="W23" s="168"/>
      <c r="X23" s="168"/>
    </row>
    <row r="24" spans="2:39">
      <c r="B24" s="81" t="s">
        <v>53</v>
      </c>
      <c r="C24" s="82"/>
      <c r="D24" s="82">
        <f>+D11+D16+D18+D22</f>
        <v>0</v>
      </c>
      <c r="E24" s="213">
        <f>+E11+E16+E18+E22</f>
        <v>3235</v>
      </c>
      <c r="F24" s="82">
        <f t="shared" ref="F24:G24" si="4">+F11+F16+F18+F22</f>
        <v>0</v>
      </c>
      <c r="G24" s="214">
        <f t="shared" si="4"/>
        <v>0</v>
      </c>
      <c r="H24" s="216">
        <f>+H11+H16+H18+H22</f>
        <v>282286.96999999997</v>
      </c>
      <c r="I24" s="216">
        <f t="shared" ref="I24:J24" si="5">+I11+I16+I18+I22</f>
        <v>4977983</v>
      </c>
      <c r="J24" s="216">
        <f t="shared" si="5"/>
        <v>282286.96999999997</v>
      </c>
      <c r="K24" s="214">
        <f>J24/I24</f>
        <v>5.670709803548947E-2</v>
      </c>
      <c r="L24" s="82">
        <f>+L11+L16+L18+L22</f>
        <v>0</v>
      </c>
      <c r="M24" s="213">
        <f>+M11+M16+M18</f>
        <v>9007</v>
      </c>
      <c r="N24" s="82">
        <f t="shared" ref="N24:O24" si="6">+N11+N16+N18+N22</f>
        <v>0</v>
      </c>
      <c r="O24" s="214">
        <f t="shared" si="6"/>
        <v>0</v>
      </c>
      <c r="P24" s="229">
        <f>+P11+P16+P18+P22</f>
        <v>0</v>
      </c>
      <c r="Q24" s="229">
        <f t="shared" ref="Q24:R24" si="7">+Q11+Q16+Q18+Q22</f>
        <v>0</v>
      </c>
      <c r="R24" s="237">
        <f t="shared" si="7"/>
        <v>0</v>
      </c>
      <c r="S24" s="165"/>
      <c r="T24" s="166"/>
      <c r="U24" s="165"/>
      <c r="V24" s="165"/>
      <c r="W24" s="165"/>
      <c r="X24" s="165"/>
    </row>
    <row r="25" spans="2:39" ht="15" thickBot="1">
      <c r="B25" s="141" t="s">
        <v>54</v>
      </c>
      <c r="C25" s="142"/>
      <c r="D25" s="156"/>
      <c r="E25" s="157"/>
      <c r="F25" s="157"/>
      <c r="G25" s="158"/>
      <c r="H25" s="155"/>
      <c r="I25" s="142"/>
      <c r="J25" s="142"/>
      <c r="K25" s="143"/>
      <c r="L25" s="156"/>
      <c r="M25" s="157"/>
      <c r="N25" s="157"/>
      <c r="O25" s="157"/>
      <c r="P25" s="157"/>
      <c r="Q25" s="159"/>
      <c r="R25" s="158"/>
      <c r="S25" s="165"/>
      <c r="T25" s="166"/>
      <c r="U25" s="165"/>
      <c r="V25" s="165"/>
      <c r="W25" s="165"/>
      <c r="X25" s="165"/>
    </row>
    <row r="26" spans="2:39" ht="16.5">
      <c r="B26" s="144" t="s">
        <v>94</v>
      </c>
      <c r="C26" s="104"/>
      <c r="D26" s="104"/>
      <c r="E26" s="104"/>
      <c r="F26" s="104"/>
      <c r="G26" s="104"/>
      <c r="H26" s="104"/>
      <c r="I26" s="104"/>
      <c r="J26" s="104"/>
      <c r="K26" s="104"/>
      <c r="L26" s="104"/>
      <c r="M26" s="104"/>
      <c r="N26" s="104"/>
      <c r="O26" s="104"/>
      <c r="P26" s="104"/>
      <c r="Q26" s="104"/>
      <c r="R26" s="104"/>
      <c r="S26" s="104"/>
      <c r="T26" s="106"/>
      <c r="U26" s="104"/>
      <c r="V26" s="104"/>
      <c r="W26" s="107"/>
      <c r="X26" s="107"/>
      <c r="Y26" s="104"/>
      <c r="Z26" s="104"/>
      <c r="AA26" s="104"/>
      <c r="AB26" s="104"/>
      <c r="AC26" s="104"/>
      <c r="AD26" s="104"/>
      <c r="AE26" s="104"/>
      <c r="AF26" s="104"/>
      <c r="AG26" s="104"/>
      <c r="AH26" s="104"/>
      <c r="AI26" s="104"/>
      <c r="AJ26" s="104"/>
      <c r="AK26" s="104"/>
      <c r="AL26" s="104"/>
      <c r="AM26" s="104"/>
    </row>
    <row r="27" spans="2:39">
      <c r="B27" t="s">
        <v>95</v>
      </c>
    </row>
    <row r="28" spans="2:39">
      <c r="B28" t="s">
        <v>96</v>
      </c>
    </row>
    <row r="31" spans="2:39">
      <c r="K31" s="207"/>
    </row>
    <row r="33" spans="7:7">
      <c r="G33" t="s">
        <v>3</v>
      </c>
    </row>
  </sheetData>
  <mergeCells count="4">
    <mergeCell ref="D4:G4"/>
    <mergeCell ref="H4:K4"/>
    <mergeCell ref="L4:R4"/>
    <mergeCell ref="B9:B10"/>
  </mergeCells>
  <pageMargins left="0.25" right="0.25" top="0.75" bottom="0.75" header="0.3" footer="0.3"/>
  <pageSetup scale="55" fitToHeight="0" orientation="landscape" r:id="rId1"/>
  <ignoredErrors>
    <ignoredError sqref="M24 K24 K11 K16 K2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A1:AD21"/>
  <sheetViews>
    <sheetView zoomScale="90" zoomScaleNormal="90" zoomScaleSheetLayoutView="100" workbookViewId="0">
      <selection activeCell="C28" sqref="C28"/>
    </sheetView>
  </sheetViews>
  <sheetFormatPr defaultColWidth="9.28515625" defaultRowHeight="14.45"/>
  <cols>
    <col min="1" max="1" width="4.28515625" customWidth="1"/>
    <col min="2" max="2" width="32.140625" customWidth="1"/>
    <col min="3" max="3" width="64.5703125" customWidth="1"/>
    <col min="4" max="8" width="13.5703125" customWidth="1"/>
    <col min="9" max="9" width="14.5703125" customWidth="1"/>
    <col min="10" max="10" width="16.28515625" customWidth="1"/>
    <col min="11" max="11" width="16.28515625" style="5" customWidth="1"/>
    <col min="12" max="13" width="16.28515625" customWidth="1"/>
    <col min="14" max="15" width="15.7109375" style="2" customWidth="1"/>
    <col min="16" max="16" width="13.5703125" customWidth="1"/>
    <col min="20" max="20" width="9.28515625" customWidth="1"/>
  </cols>
  <sheetData>
    <row r="1" spans="1:15" ht="23.45">
      <c r="A1" s="1" t="s">
        <v>0</v>
      </c>
      <c r="K1" s="163"/>
      <c r="N1" s="162"/>
      <c r="O1" s="162"/>
    </row>
    <row r="2" spans="1:15">
      <c r="K2" s="163"/>
      <c r="N2" s="162"/>
      <c r="O2" s="162"/>
    </row>
    <row r="3" spans="1:15" ht="18.95" thickBot="1">
      <c r="A3" s="6"/>
      <c r="B3" s="6" t="s">
        <v>55</v>
      </c>
      <c r="C3" s="6"/>
      <c r="D3" s="6"/>
      <c r="E3" s="6"/>
      <c r="F3" s="6"/>
      <c r="G3" s="6"/>
      <c r="H3" s="6"/>
      <c r="K3" s="172"/>
      <c r="N3" s="162"/>
      <c r="O3" s="162"/>
    </row>
    <row r="4" spans="1:15" ht="43.15" customHeight="1" thickBot="1">
      <c r="A4" t="s">
        <v>2</v>
      </c>
      <c r="B4" s="152"/>
      <c r="C4" s="152"/>
      <c r="D4" s="291" t="s">
        <v>7</v>
      </c>
      <c r="E4" s="291"/>
      <c r="F4" s="304" t="s">
        <v>97</v>
      </c>
      <c r="G4" s="305"/>
      <c r="H4" s="306" t="s">
        <v>56</v>
      </c>
      <c r="I4" s="296"/>
      <c r="K4" s="163"/>
      <c r="M4" s="170" t="s">
        <v>7</v>
      </c>
      <c r="N4" s="170"/>
      <c r="O4" s="170"/>
    </row>
    <row r="5" spans="1:15" ht="21" customHeight="1" thickBot="1">
      <c r="B5" s="276"/>
      <c r="C5" s="152"/>
      <c r="D5" s="244" t="s">
        <v>10</v>
      </c>
      <c r="E5" s="245" t="s">
        <v>11</v>
      </c>
      <c r="F5" s="246" t="s">
        <v>12</v>
      </c>
      <c r="G5" s="247" t="s">
        <v>13</v>
      </c>
      <c r="H5" s="248" t="s">
        <v>14</v>
      </c>
      <c r="I5" s="249" t="s">
        <v>15</v>
      </c>
      <c r="K5" s="163"/>
      <c r="N5" s="162"/>
      <c r="O5" s="162"/>
    </row>
    <row r="6" spans="1:15" ht="52.5" customHeight="1" thickBot="1">
      <c r="B6" s="250"/>
      <c r="C6" s="251"/>
      <c r="D6" s="298" t="s">
        <v>67</v>
      </c>
      <c r="E6" s="299"/>
      <c r="F6" s="300" t="s">
        <v>98</v>
      </c>
      <c r="G6" s="301"/>
      <c r="H6" s="302" t="s">
        <v>75</v>
      </c>
      <c r="I6" s="303"/>
      <c r="K6" s="163"/>
      <c r="N6" s="162"/>
      <c r="O6" s="162"/>
    </row>
    <row r="7" spans="1:15" ht="29.45" thickBot="1">
      <c r="B7" s="266" t="s">
        <v>31</v>
      </c>
      <c r="C7" s="267" t="s">
        <v>32</v>
      </c>
      <c r="D7" s="268" t="s">
        <v>99</v>
      </c>
      <c r="E7" s="269" t="s">
        <v>100</v>
      </c>
      <c r="F7" s="268" t="s">
        <v>99</v>
      </c>
      <c r="G7" s="269" t="s">
        <v>100</v>
      </c>
      <c r="H7" s="268" t="s">
        <v>99</v>
      </c>
      <c r="I7" s="270" t="s">
        <v>100</v>
      </c>
      <c r="J7" s="165"/>
      <c r="K7" s="166"/>
      <c r="L7" s="165"/>
      <c r="M7" s="165"/>
      <c r="N7" s="165"/>
      <c r="O7" s="165"/>
    </row>
    <row r="8" spans="1:15">
      <c r="B8" s="260" t="s">
        <v>33</v>
      </c>
      <c r="C8" s="261" t="s">
        <v>80</v>
      </c>
      <c r="D8" s="262">
        <v>0</v>
      </c>
      <c r="E8" s="263" t="s">
        <v>85</v>
      </c>
      <c r="F8" s="264">
        <v>0</v>
      </c>
      <c r="G8" s="263" t="s">
        <v>85</v>
      </c>
      <c r="H8" s="262">
        <v>0</v>
      </c>
      <c r="I8" s="265" t="s">
        <v>85</v>
      </c>
      <c r="J8" s="162"/>
      <c r="K8" s="167"/>
      <c r="L8" s="162"/>
      <c r="M8" s="162"/>
      <c r="N8" s="162"/>
      <c r="O8" s="162"/>
    </row>
    <row r="9" spans="1:15" ht="16.5">
      <c r="B9" s="297" t="s">
        <v>34</v>
      </c>
      <c r="C9" s="203" t="s">
        <v>101</v>
      </c>
      <c r="D9" s="138">
        <v>0</v>
      </c>
      <c r="E9" s="241" t="s">
        <v>85</v>
      </c>
      <c r="F9" s="191">
        <v>0</v>
      </c>
      <c r="G9" s="241" t="s">
        <v>85</v>
      </c>
      <c r="H9" s="138">
        <v>0</v>
      </c>
      <c r="I9" s="181" t="s">
        <v>85</v>
      </c>
      <c r="J9" s="162"/>
      <c r="K9" s="167"/>
      <c r="L9" s="162"/>
      <c r="M9" s="162"/>
      <c r="N9" s="162"/>
      <c r="O9" s="162"/>
    </row>
    <row r="10" spans="1:15">
      <c r="B10" s="297"/>
      <c r="C10" s="203" t="s">
        <v>37</v>
      </c>
      <c r="D10" s="138">
        <v>0</v>
      </c>
      <c r="E10" s="241" t="s">
        <v>85</v>
      </c>
      <c r="F10" s="191">
        <v>0</v>
      </c>
      <c r="G10" s="241" t="s">
        <v>85</v>
      </c>
      <c r="H10" s="138">
        <v>0</v>
      </c>
      <c r="I10" s="181" t="s">
        <v>85</v>
      </c>
      <c r="J10" s="162"/>
      <c r="K10" s="167"/>
      <c r="L10" s="162"/>
      <c r="M10" s="162"/>
      <c r="N10" s="162"/>
      <c r="O10" s="162"/>
    </row>
    <row r="11" spans="1:15">
      <c r="B11" s="81" t="s">
        <v>40</v>
      </c>
      <c r="C11" s="82"/>
      <c r="D11" s="82">
        <f>SUM(D8:D10)</f>
        <v>0</v>
      </c>
      <c r="E11" s="82"/>
      <c r="F11" s="242">
        <f>SUM(F8:F10)</f>
        <v>0</v>
      </c>
      <c r="G11" s="82"/>
      <c r="H11" s="82">
        <f>SUM(H8:H10)</f>
        <v>0</v>
      </c>
      <c r="I11" s="235"/>
      <c r="J11" s="165"/>
      <c r="K11" s="166"/>
      <c r="L11" s="165"/>
      <c r="M11" s="165"/>
      <c r="N11" s="165"/>
      <c r="O11" s="165"/>
    </row>
    <row r="12" spans="1:15">
      <c r="B12" s="233"/>
      <c r="C12" s="217"/>
      <c r="D12" s="217"/>
      <c r="E12" s="217"/>
      <c r="F12" s="243"/>
      <c r="G12" s="217"/>
      <c r="H12" s="217"/>
      <c r="I12" s="234"/>
      <c r="J12" s="168"/>
      <c r="K12" s="168"/>
      <c r="L12" s="168"/>
      <c r="M12" s="168"/>
      <c r="N12" s="168"/>
      <c r="O12" s="168"/>
    </row>
    <row r="13" spans="1:15">
      <c r="B13" s="236" t="s">
        <v>102</v>
      </c>
      <c r="C13" s="222" t="s">
        <v>85</v>
      </c>
      <c r="D13" s="138">
        <v>0</v>
      </c>
      <c r="E13" s="241" t="s">
        <v>85</v>
      </c>
      <c r="F13" s="191">
        <v>0</v>
      </c>
      <c r="G13" s="241" t="s">
        <v>85</v>
      </c>
      <c r="H13" s="138">
        <v>0</v>
      </c>
      <c r="I13" s="181" t="s">
        <v>85</v>
      </c>
      <c r="J13" s="168"/>
      <c r="K13" s="168"/>
      <c r="L13" s="168"/>
      <c r="M13" s="168"/>
      <c r="N13" s="168"/>
      <c r="O13" s="168"/>
    </row>
    <row r="14" spans="1:15">
      <c r="B14" s="81" t="s">
        <v>89</v>
      </c>
      <c r="C14" s="82" t="s">
        <v>32</v>
      </c>
      <c r="D14" s="82"/>
      <c r="E14" s="82"/>
      <c r="F14" s="242"/>
      <c r="G14" s="82"/>
      <c r="H14" s="82"/>
      <c r="I14" s="235"/>
      <c r="J14" s="165"/>
      <c r="K14" s="166"/>
      <c r="L14" s="165"/>
      <c r="M14" s="165"/>
      <c r="N14" s="165"/>
      <c r="O14" s="165"/>
    </row>
    <row r="15" spans="1:15">
      <c r="B15" s="89" t="s">
        <v>90</v>
      </c>
      <c r="C15" s="139" t="s">
        <v>91</v>
      </c>
      <c r="D15" s="139">
        <v>0</v>
      </c>
      <c r="E15" s="241" t="s">
        <v>85</v>
      </c>
      <c r="F15" s="198">
        <v>0</v>
      </c>
      <c r="G15" s="241" t="s">
        <v>85</v>
      </c>
      <c r="H15" s="139">
        <v>0</v>
      </c>
      <c r="I15" s="181" t="s">
        <v>85</v>
      </c>
      <c r="J15" s="164"/>
      <c r="K15" s="163"/>
      <c r="L15" s="164"/>
      <c r="M15" s="164"/>
      <c r="N15" s="162"/>
      <c r="O15" s="162"/>
    </row>
    <row r="16" spans="1:15">
      <c r="B16" s="78" t="s">
        <v>103</v>
      </c>
      <c r="C16" s="226" t="s">
        <v>85</v>
      </c>
      <c r="D16" s="139">
        <v>0</v>
      </c>
      <c r="E16" s="241" t="s">
        <v>85</v>
      </c>
      <c r="F16" s="198">
        <v>0</v>
      </c>
      <c r="G16" s="241" t="s">
        <v>85</v>
      </c>
      <c r="H16" s="139">
        <v>0</v>
      </c>
      <c r="I16" s="181" t="s">
        <v>85</v>
      </c>
      <c r="J16" s="164"/>
      <c r="K16" s="163"/>
      <c r="L16" s="164"/>
      <c r="M16" s="164"/>
      <c r="N16" s="162"/>
      <c r="O16" s="162"/>
    </row>
    <row r="17" spans="2:30">
      <c r="B17" s="81" t="s">
        <v>93</v>
      </c>
      <c r="C17" s="82"/>
      <c r="D17" s="82">
        <f>SUM(D15:D16)</f>
        <v>0</v>
      </c>
      <c r="E17" s="82"/>
      <c r="F17" s="242">
        <f>SUM(F15:F16)</f>
        <v>0</v>
      </c>
      <c r="G17" s="82"/>
      <c r="H17" s="82">
        <f>SUM(H15:H16)</f>
        <v>0</v>
      </c>
      <c r="I17" s="252"/>
      <c r="J17" s="169"/>
      <c r="K17" s="166"/>
      <c r="L17" s="169"/>
      <c r="M17" s="169"/>
      <c r="N17" s="165"/>
      <c r="O17" s="165"/>
    </row>
    <row r="18" spans="2:30">
      <c r="B18" s="233"/>
      <c r="C18" s="217"/>
      <c r="D18" s="217"/>
      <c r="E18" s="217"/>
      <c r="F18" s="243"/>
      <c r="G18" s="217"/>
      <c r="H18" s="217"/>
      <c r="I18" s="234"/>
      <c r="J18" s="168"/>
      <c r="K18" s="168"/>
      <c r="L18" s="168"/>
      <c r="M18" s="168"/>
      <c r="N18" s="168"/>
      <c r="O18" s="168"/>
    </row>
    <row r="19" spans="2:30">
      <c r="B19" s="81" t="s">
        <v>53</v>
      </c>
      <c r="C19" s="82"/>
      <c r="D19" s="82">
        <f>+D11+D13+D17</f>
        <v>0</v>
      </c>
      <c r="E19" s="82"/>
      <c r="F19" s="242">
        <f>+F11+F13+F17</f>
        <v>0</v>
      </c>
      <c r="G19" s="82"/>
      <c r="H19" s="82">
        <f>+H11+H13+H17</f>
        <v>0</v>
      </c>
      <c r="I19" s="235"/>
      <c r="J19" s="165"/>
      <c r="K19" s="166"/>
      <c r="L19" s="165"/>
      <c r="M19" s="165"/>
      <c r="N19" s="165"/>
      <c r="O19" s="165"/>
    </row>
    <row r="20" spans="2:30" ht="15" thickBot="1">
      <c r="B20" s="141" t="s">
        <v>54</v>
      </c>
      <c r="C20" s="142"/>
      <c r="D20" s="156"/>
      <c r="E20" s="183"/>
      <c r="F20" s="200">
        <v>0</v>
      </c>
      <c r="G20" s="143"/>
      <c r="H20" s="156"/>
      <c r="I20" s="158"/>
      <c r="J20" s="165"/>
      <c r="K20" s="166"/>
      <c r="L20" s="165"/>
      <c r="M20" s="165"/>
      <c r="N20" s="165"/>
      <c r="O20" s="165"/>
    </row>
    <row r="21" spans="2:30">
      <c r="B21" s="144" t="s">
        <v>104</v>
      </c>
      <c r="C21" s="104"/>
      <c r="D21" s="104"/>
      <c r="E21" s="104"/>
      <c r="F21" s="104"/>
      <c r="G21" s="104"/>
      <c r="H21" s="104"/>
      <c r="I21" s="104"/>
      <c r="J21" s="104"/>
      <c r="K21" s="106"/>
      <c r="L21" s="104"/>
      <c r="M21" s="104"/>
      <c r="N21" s="107"/>
      <c r="O21" s="107"/>
      <c r="P21" s="104"/>
      <c r="Q21" s="104"/>
      <c r="R21" s="104"/>
      <c r="S21" s="104"/>
      <c r="T21" s="104"/>
      <c r="U21" s="104"/>
      <c r="V21" s="104"/>
      <c r="W21" s="104"/>
      <c r="X21" s="104"/>
      <c r="Y21" s="104"/>
      <c r="Z21" s="104"/>
      <c r="AA21" s="104"/>
      <c r="AB21" s="104"/>
      <c r="AC21" s="104"/>
      <c r="AD21" s="104"/>
    </row>
  </sheetData>
  <mergeCells count="7">
    <mergeCell ref="B9:B10"/>
    <mergeCell ref="D6:E6"/>
    <mergeCell ref="F6:G6"/>
    <mergeCell ref="H6:I6"/>
    <mergeCell ref="D4:E4"/>
    <mergeCell ref="F4:G4"/>
    <mergeCell ref="H4:I4"/>
  </mergeCells>
  <pageMargins left="0.25" right="0.25" top="0.75" bottom="0.75" header="0.3" footer="0.3"/>
  <pageSetup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fitToPage="1"/>
  </sheetPr>
  <dimension ref="A1:AD19"/>
  <sheetViews>
    <sheetView topLeftCell="A4" zoomScale="90" zoomScaleNormal="90" zoomScaleSheetLayoutView="100" workbookViewId="0">
      <selection activeCell="C28" sqref="C28"/>
    </sheetView>
  </sheetViews>
  <sheetFormatPr defaultColWidth="9.28515625" defaultRowHeight="14.45"/>
  <cols>
    <col min="1" max="1" width="4.28515625" customWidth="1"/>
    <col min="2" max="2" width="41.42578125" customWidth="1"/>
    <col min="3" max="3" width="65.42578125" customWidth="1"/>
    <col min="4" max="8" width="13.5703125" customWidth="1"/>
    <col min="9" max="9" width="14.5703125" customWidth="1"/>
    <col min="10" max="10" width="16.28515625" customWidth="1"/>
    <col min="11" max="11" width="16.28515625" style="5" customWidth="1"/>
    <col min="12" max="13" width="16.28515625" customWidth="1"/>
    <col min="14" max="15" width="15.7109375" style="2" customWidth="1"/>
    <col min="16" max="16" width="13.5703125" customWidth="1"/>
    <col min="20" max="20" width="9.28515625" customWidth="1"/>
  </cols>
  <sheetData>
    <row r="1" spans="1:30" ht="23.45">
      <c r="A1" s="1" t="s">
        <v>0</v>
      </c>
      <c r="K1" s="163"/>
      <c r="N1" s="162"/>
      <c r="O1" s="162"/>
    </row>
    <row r="2" spans="1:30">
      <c r="K2" s="163"/>
      <c r="N2" s="162"/>
      <c r="O2" s="162"/>
    </row>
    <row r="3" spans="1:30" ht="18.95" thickBot="1">
      <c r="A3" s="6"/>
      <c r="B3" s="6" t="s">
        <v>55</v>
      </c>
      <c r="C3" s="6"/>
      <c r="D3" s="6"/>
      <c r="E3" s="6"/>
      <c r="F3" s="6"/>
      <c r="G3" s="6"/>
      <c r="H3" s="6"/>
      <c r="K3" s="172"/>
      <c r="N3" s="162"/>
      <c r="O3" s="162"/>
    </row>
    <row r="4" spans="1:30" ht="43.15" customHeight="1" thickBot="1">
      <c r="A4" t="s">
        <v>2</v>
      </c>
      <c r="B4" s="276"/>
      <c r="C4" s="277"/>
      <c r="D4" s="291" t="s">
        <v>7</v>
      </c>
      <c r="E4" s="292"/>
      <c r="F4" s="304" t="s">
        <v>97</v>
      </c>
      <c r="G4" s="305"/>
      <c r="H4" s="306" t="s">
        <v>56</v>
      </c>
      <c r="I4" s="296"/>
      <c r="K4" s="163"/>
      <c r="M4" s="170" t="s">
        <v>7</v>
      </c>
      <c r="N4" s="170"/>
      <c r="O4" s="170"/>
    </row>
    <row r="5" spans="1:30" ht="21" customHeight="1" thickBot="1">
      <c r="B5" s="186"/>
      <c r="C5" s="271"/>
      <c r="D5" s="201" t="s">
        <v>10</v>
      </c>
      <c r="E5" s="180" t="s">
        <v>11</v>
      </c>
      <c r="F5" s="184" t="s">
        <v>12</v>
      </c>
      <c r="G5" s="185" t="s">
        <v>13</v>
      </c>
      <c r="H5" s="179" t="s">
        <v>14</v>
      </c>
      <c r="I5" s="180" t="s">
        <v>15</v>
      </c>
      <c r="K5" s="163"/>
      <c r="N5" s="162"/>
      <c r="O5" s="162"/>
    </row>
    <row r="6" spans="1:30" ht="52.5" customHeight="1" thickBot="1">
      <c r="B6" s="187"/>
      <c r="C6" s="272"/>
      <c r="D6" s="307" t="s">
        <v>67</v>
      </c>
      <c r="E6" s="308"/>
      <c r="F6" s="309" t="s">
        <v>105</v>
      </c>
      <c r="G6" s="310"/>
      <c r="H6" s="302" t="s">
        <v>75</v>
      </c>
      <c r="I6" s="303"/>
      <c r="K6" s="163"/>
      <c r="N6" s="162"/>
      <c r="O6" s="162"/>
    </row>
    <row r="7" spans="1:30" ht="29.1">
      <c r="B7" s="253" t="s">
        <v>41</v>
      </c>
      <c r="C7" s="254" t="s">
        <v>83</v>
      </c>
      <c r="D7" s="255" t="s">
        <v>106</v>
      </c>
      <c r="E7" s="255" t="s">
        <v>107</v>
      </c>
      <c r="F7" s="255" t="s">
        <v>106</v>
      </c>
      <c r="G7" s="255" t="s">
        <v>107</v>
      </c>
      <c r="H7" s="255" t="s">
        <v>106</v>
      </c>
      <c r="I7" s="256" t="s">
        <v>107</v>
      </c>
      <c r="J7" s="165"/>
      <c r="K7" s="166"/>
      <c r="L7" s="165"/>
      <c r="M7" s="165"/>
      <c r="N7" s="165"/>
      <c r="O7" s="165"/>
    </row>
    <row r="8" spans="1:30">
      <c r="B8" s="275" t="s">
        <v>42</v>
      </c>
      <c r="C8" s="203" t="s">
        <v>85</v>
      </c>
      <c r="D8" s="138">
        <v>0</v>
      </c>
      <c r="E8" s="241" t="s">
        <v>85</v>
      </c>
      <c r="F8" s="191">
        <v>0</v>
      </c>
      <c r="G8" s="241" t="s">
        <v>85</v>
      </c>
      <c r="H8" s="138">
        <v>0</v>
      </c>
      <c r="I8" s="181" t="s">
        <v>85</v>
      </c>
      <c r="J8" s="164"/>
      <c r="K8" s="163"/>
      <c r="L8" s="164"/>
      <c r="M8" s="164"/>
      <c r="N8" s="162"/>
      <c r="O8" s="162"/>
    </row>
    <row r="9" spans="1:30" ht="14.25" customHeight="1">
      <c r="B9" s="275" t="s">
        <v>108</v>
      </c>
      <c r="C9" s="203" t="s">
        <v>87</v>
      </c>
      <c r="D9" s="138">
        <v>0</v>
      </c>
      <c r="E9" s="138">
        <v>0</v>
      </c>
      <c r="F9" s="191">
        <v>0</v>
      </c>
      <c r="G9" s="191">
        <v>0</v>
      </c>
      <c r="H9" s="138">
        <v>0</v>
      </c>
      <c r="I9" s="182">
        <v>0</v>
      </c>
      <c r="J9" s="171"/>
      <c r="K9" s="171"/>
      <c r="L9" s="171"/>
      <c r="M9" s="164"/>
      <c r="N9" s="162"/>
      <c r="O9" s="162"/>
    </row>
    <row r="10" spans="1:30" s="104" customFormat="1">
      <c r="B10" s="81" t="s">
        <v>48</v>
      </c>
      <c r="C10" s="82"/>
      <c r="D10" s="82">
        <f>SUM(D8:D9)</f>
        <v>0</v>
      </c>
      <c r="E10" s="82">
        <f>E9</f>
        <v>0</v>
      </c>
      <c r="F10" s="258">
        <f>SUM(F8:F9)</f>
        <v>0</v>
      </c>
      <c r="G10" s="242">
        <f>G9</f>
        <v>0</v>
      </c>
      <c r="H10" s="82">
        <f>SUM(H8:H9)</f>
        <v>0</v>
      </c>
      <c r="I10" s="237">
        <f>I9</f>
        <v>0</v>
      </c>
      <c r="J10" s="165"/>
      <c r="K10" s="166"/>
      <c r="L10" s="165"/>
      <c r="M10" s="165"/>
      <c r="N10" s="165"/>
      <c r="O10" s="165"/>
      <c r="P10"/>
      <c r="Q10"/>
      <c r="R10"/>
      <c r="S10"/>
      <c r="T10"/>
      <c r="U10"/>
      <c r="V10"/>
      <c r="W10"/>
      <c r="X10"/>
      <c r="Y10"/>
      <c r="Z10"/>
      <c r="AA10"/>
      <c r="AB10"/>
      <c r="AC10"/>
      <c r="AD10"/>
    </row>
    <row r="11" spans="1:30">
      <c r="B11" s="233"/>
      <c r="C11" s="217"/>
      <c r="D11" s="217"/>
      <c r="E11" s="217"/>
      <c r="F11" s="217"/>
      <c r="G11" s="217"/>
      <c r="H11" s="217"/>
      <c r="I11" s="234"/>
      <c r="J11" s="168"/>
      <c r="K11" s="168"/>
      <c r="L11" s="168"/>
      <c r="M11" s="168"/>
      <c r="N11" s="168"/>
      <c r="O11" s="168"/>
    </row>
    <row r="12" spans="1:30">
      <c r="B12" s="236" t="s">
        <v>102</v>
      </c>
      <c r="C12" s="222" t="s">
        <v>85</v>
      </c>
      <c r="D12" s="138">
        <v>0</v>
      </c>
      <c r="E12" s="138">
        <v>0</v>
      </c>
      <c r="F12" s="191">
        <v>0</v>
      </c>
      <c r="G12" s="191">
        <v>0</v>
      </c>
      <c r="H12" s="138">
        <v>0</v>
      </c>
      <c r="I12" s="182">
        <v>0</v>
      </c>
      <c r="J12" s="168"/>
      <c r="K12" s="168"/>
      <c r="L12" s="168"/>
      <c r="M12" s="168"/>
      <c r="N12" s="168"/>
      <c r="O12" s="168"/>
    </row>
    <row r="13" spans="1:30">
      <c r="B13" s="257" t="s">
        <v>89</v>
      </c>
      <c r="C13" s="82" t="s">
        <v>32</v>
      </c>
      <c r="D13" s="82"/>
      <c r="E13" s="82"/>
      <c r="F13" s="82"/>
      <c r="G13" s="82"/>
      <c r="H13" s="82"/>
      <c r="I13" s="235"/>
      <c r="J13" s="165"/>
      <c r="K13" s="166"/>
      <c r="L13" s="165"/>
      <c r="M13" s="165"/>
      <c r="N13" s="165"/>
      <c r="O13" s="165"/>
    </row>
    <row r="14" spans="1:30">
      <c r="B14" s="89" t="s">
        <v>90</v>
      </c>
      <c r="C14" s="139" t="s">
        <v>91</v>
      </c>
      <c r="D14" s="139">
        <v>0</v>
      </c>
      <c r="E14" s="139">
        <v>0</v>
      </c>
      <c r="F14" s="198">
        <v>0</v>
      </c>
      <c r="G14" s="198">
        <v>0</v>
      </c>
      <c r="H14" s="138">
        <v>0</v>
      </c>
      <c r="I14" s="182">
        <v>0</v>
      </c>
      <c r="J14" s="164"/>
      <c r="K14" s="163"/>
      <c r="L14" s="164"/>
      <c r="M14" s="164"/>
      <c r="N14" s="162"/>
      <c r="O14" s="162"/>
    </row>
    <row r="15" spans="1:30">
      <c r="B15" s="78" t="s">
        <v>92</v>
      </c>
      <c r="C15" s="226" t="s">
        <v>85</v>
      </c>
      <c r="D15" s="139">
        <v>0</v>
      </c>
      <c r="E15" s="139">
        <v>0</v>
      </c>
      <c r="F15" s="198">
        <v>0</v>
      </c>
      <c r="G15" s="198">
        <v>0</v>
      </c>
      <c r="H15" s="138">
        <v>0</v>
      </c>
      <c r="I15" s="182">
        <v>0</v>
      </c>
      <c r="J15" s="164"/>
      <c r="K15" s="163"/>
      <c r="L15" s="164"/>
      <c r="M15" s="164"/>
      <c r="N15" s="162"/>
      <c r="O15" s="162"/>
    </row>
    <row r="16" spans="1:30">
      <c r="B16" s="81" t="s">
        <v>93</v>
      </c>
      <c r="C16" s="82"/>
      <c r="D16" s="82">
        <f t="shared" ref="D16:I16" si="0">SUM(D14:D15)</f>
        <v>0</v>
      </c>
      <c r="E16" s="82">
        <f t="shared" si="0"/>
        <v>0</v>
      </c>
      <c r="F16" s="258">
        <f t="shared" si="0"/>
        <v>0</v>
      </c>
      <c r="G16" s="258">
        <f t="shared" si="0"/>
        <v>0</v>
      </c>
      <c r="H16" s="82">
        <f t="shared" si="0"/>
        <v>0</v>
      </c>
      <c r="I16" s="259">
        <f t="shared" si="0"/>
        <v>0</v>
      </c>
      <c r="J16" s="169"/>
      <c r="K16" s="166"/>
      <c r="L16" s="169"/>
      <c r="M16" s="169"/>
      <c r="N16" s="165"/>
      <c r="O16" s="165"/>
    </row>
    <row r="17" spans="2:15">
      <c r="B17" s="233"/>
      <c r="C17" s="217"/>
      <c r="D17" s="217"/>
      <c r="E17" s="217"/>
      <c r="F17" s="217"/>
      <c r="G17" s="217"/>
      <c r="H17" s="217"/>
      <c r="I17" s="234"/>
      <c r="J17" s="168"/>
      <c r="K17" s="168"/>
      <c r="L17" s="168"/>
      <c r="M17" s="168"/>
      <c r="N17" s="168"/>
      <c r="O17" s="168"/>
    </row>
    <row r="18" spans="2:15">
      <c r="B18" s="81" t="s">
        <v>53</v>
      </c>
      <c r="C18" s="82"/>
      <c r="D18" s="82">
        <f t="shared" ref="D18:I18" si="1">+D10+D12+D16</f>
        <v>0</v>
      </c>
      <c r="E18" s="82">
        <f t="shared" si="1"/>
        <v>0</v>
      </c>
      <c r="F18" s="258">
        <f t="shared" si="1"/>
        <v>0</v>
      </c>
      <c r="G18" s="258">
        <f t="shared" si="1"/>
        <v>0</v>
      </c>
      <c r="H18" s="82">
        <f t="shared" si="1"/>
        <v>0</v>
      </c>
      <c r="I18" s="232">
        <f t="shared" si="1"/>
        <v>0</v>
      </c>
      <c r="J18" s="165"/>
      <c r="K18" s="166"/>
      <c r="L18" s="165"/>
      <c r="M18" s="165"/>
      <c r="N18" s="165"/>
      <c r="O18" s="165"/>
    </row>
    <row r="19" spans="2:15" ht="15" thickBot="1">
      <c r="B19" s="141" t="s">
        <v>54</v>
      </c>
      <c r="C19" s="154"/>
      <c r="D19" s="156"/>
      <c r="E19" s="158"/>
      <c r="F19" s="200">
        <v>0</v>
      </c>
      <c r="G19" s="200">
        <v>0</v>
      </c>
      <c r="H19" s="156"/>
      <c r="I19" s="158"/>
      <c r="J19" s="165"/>
      <c r="K19" s="166"/>
      <c r="L19" s="165"/>
      <c r="M19" s="165"/>
      <c r="N19" s="165"/>
      <c r="O19" s="165"/>
    </row>
  </sheetData>
  <mergeCells count="6">
    <mergeCell ref="D4:E4"/>
    <mergeCell ref="F4:G4"/>
    <mergeCell ref="H4:I4"/>
    <mergeCell ref="D6:E6"/>
    <mergeCell ref="F6:G6"/>
    <mergeCell ref="H6:I6"/>
  </mergeCells>
  <pageMargins left="0.25" right="0.25" top="0.75" bottom="0.75" header="0.3" footer="0.3"/>
  <pageSetup scale="5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3CA724B3DBDC4895CA529372ACC4EA" ma:contentTypeVersion="13" ma:contentTypeDescription="Create a new document." ma:contentTypeScope="" ma:versionID="ebb348ee6f2a5dd5d0ebdb602b4f494b">
  <xsd:schema xmlns:xsd="http://www.w3.org/2001/XMLSchema" xmlns:xs="http://www.w3.org/2001/XMLSchema" xmlns:p="http://schemas.microsoft.com/office/2006/metadata/properties" xmlns:ns3="60625c03-4bfb-4fbb-a268-418e163bbee2" xmlns:ns4="81dcd7ac-5837-458b-b479-b2429641712e" targetNamespace="http://schemas.microsoft.com/office/2006/metadata/properties" ma:root="true" ma:fieldsID="91bbf1a762e6850404e834f5b0a80a4f" ns3:_="" ns4:_="">
    <xsd:import namespace="60625c03-4bfb-4fbb-a268-418e163bbee2"/>
    <xsd:import namespace="81dcd7ac-5837-458b-b479-b2429641712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AutoKeyPoints" minOccurs="0"/>
                <xsd:element ref="ns4:MediaServiceKeyPoints"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625c03-4bfb-4fbb-a268-418e163bbee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dcd7ac-5837-458b-b479-b2429641712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89B35D-6DC3-4117-9E31-6781A46BA2D9}"/>
</file>

<file path=customXml/itemProps2.xml><?xml version="1.0" encoding="utf-8"?>
<ds:datastoreItem xmlns:ds="http://schemas.openxmlformats.org/officeDocument/2006/customXml" ds:itemID="{6D6747A1-12BF-4046-909E-B94B95B669EF}"/>
</file>

<file path=customXml/itemProps3.xml><?xml version="1.0" encoding="utf-8"?>
<ds:datastoreItem xmlns:ds="http://schemas.openxmlformats.org/officeDocument/2006/customXml" ds:itemID="{D3C1C89C-762F-44E2-A7B3-C59E51A8426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Chao, Philip [BPU]</cp:lastModifiedBy>
  <cp:revision/>
  <dcterms:created xsi:type="dcterms:W3CDTF">2021-03-17T19:24:16Z</dcterms:created>
  <dcterms:modified xsi:type="dcterms:W3CDTF">2022-01-05T14:10:24Z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0x010100883CA724B3DBDC4895CA529372ACC4EA</vt:lpwstr>
  </property>
  <property fmtid="{D5CDD505-2E9C-101B-9397-08002B2CF9AE}" pid="3" name="MSIP_Label_6490586b-6766-439a-826f-fa6da183971c_Enabled">
    <vt:lpwstr>true</vt:lpwstr>
  </property>
  <property fmtid="{D5CDD505-2E9C-101B-9397-08002B2CF9AE}" pid="4" name="MSIP_Label_6490586b-6766-439a-826f-fa6da183971c_SetDate">
    <vt:lpwstr>2021-11-22T15:20:19Z</vt:lpwstr>
  </property>
  <property fmtid="{D5CDD505-2E9C-101B-9397-08002B2CF9AE}" pid="5" name="MSIP_Label_6490586b-6766-439a-826f-fa6da183971c_Method">
    <vt:lpwstr>Standard</vt:lpwstr>
  </property>
  <property fmtid="{D5CDD505-2E9C-101B-9397-08002B2CF9AE}" pid="6" name="MSIP_Label_6490586b-6766-439a-826f-fa6da183971c_Name">
    <vt:lpwstr>General</vt:lpwstr>
  </property>
  <property fmtid="{D5CDD505-2E9C-101B-9397-08002B2CF9AE}" pid="7" name="MSIP_Label_6490586b-6766-439a-826f-fa6da183971c_SiteId">
    <vt:lpwstr>e9aef9b7-25ca-4518-a881-33e546773136</vt:lpwstr>
  </property>
  <property fmtid="{D5CDD505-2E9C-101B-9397-08002B2CF9AE}" pid="8" name="MSIP_Label_6490586b-6766-439a-826f-fa6da183971c_ActionId">
    <vt:lpwstr>9a51a7d5-338f-41a9-8334-0000a96aa601</vt:lpwstr>
  </property>
  <property fmtid="{D5CDD505-2E9C-101B-9397-08002B2CF9AE}" pid="9" name="MSIP_Label_6490586b-6766-439a-826f-fa6da183971c_ContentBits">
    <vt:lpwstr>0</vt:lpwstr>
  </property>
</Properties>
</file>