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hao\OneDrive - New Jersey Office of Information Technology\Energy efficiency\Energy efficiency transition\EE Working Groups\EM&amp;V\Quarterly report\2QPY22\PSE&amp;G\"/>
    </mc:Choice>
  </mc:AlternateContent>
  <bookViews>
    <workbookView xWindow="0" yWindow="0" windowWidth="19200" windowHeight="5688" tabRatio="642" firstSheet="1" activeTab="5"/>
  </bookViews>
  <sheets>
    <sheet name="Wholesale Annual Electric (Orig" sheetId="25" state="hidden" r:id="rId1"/>
    <sheet name="Qtr Electric Master" sheetId="32" r:id="rId2"/>
    <sheet name="Qtr NG Master" sheetId="33" r:id="rId3"/>
    <sheet name=" Qtr LMI" sheetId="29" r:id="rId4"/>
    <sheet name=" Qtr Business Class" sheetId="30" r:id="rId5"/>
    <sheet name="PSEG" sheetId="39" r:id="rId6"/>
    <sheet name="Participant-Spend" sheetId="37" r:id="rId7"/>
    <sheet name="Benchmark Usage" sheetId="38" r:id="rId8"/>
    <sheet name="Lookup_Sheet" sheetId="40" r:id="rId9"/>
  </sheets>
  <definedNames>
    <definedName name="CH_COS" localSheetId="0">#REF!</definedName>
    <definedName name="dd" localSheetId="0">[0]!RDR+1</definedName>
    <definedName name="MNTH_ENERGY" localSheetId="0">#REF!</definedName>
    <definedName name="NSP_COS" localSheetId="0">#REF!</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[0]!RDR+1</definedName>
    <definedName name="revreq" localSheetId="0">#REF!</definedName>
    <definedName name="wrn.CFC._.QUARTER." localSheetId="4" hidden="1">{"CFC COMPARISON",#N/A,FALSE,"CFCCOMP";"CREDIT LETTER",#N/A,FALSE,"CFCCOMP";"DEBT OBLIGATION",#N/A,FALSE,"CFCCOMP";"OFFICERS CERTIFICATE",#N/A,FALSE,"CFCCOMP"}</definedName>
    <definedName name="wrn.CFC._.QUARTER." localSheetId="3" hidden="1">{"CFC COMPARISON",#N/A,FALSE,"CFCCOMP";"CREDIT LETTER",#N/A,FALSE,"CFCCOMP";"DEBT OBLIGATION",#N/A,FALSE,"CFCCOMP";"OFFICERS CERTIFICATE",#N/A,FALSE,"CFCCOMP"}</definedName>
    <definedName name="wrn.CFC._.QUARTER." localSheetId="8"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4" hidden="1">{"COVER",#N/A,FALSE,"COVERPMT";"COMPANY ORDER",#N/A,FALSE,"COVERPMT";"EXHIBIT A",#N/A,FALSE,"COVERPMT"}</definedName>
    <definedName name="wrn.FUEL._.SCHEDULE." localSheetId="3" hidden="1">{"COVER",#N/A,FALSE,"COVERPMT";"COMPANY ORDER",#N/A,FALSE,"COVERPMT";"EXHIBIT A",#N/A,FALSE,"COVERPMT"}</definedName>
    <definedName name="wrn.FUEL._.SCHEDULE." localSheetId="8"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4" hidden="1">' Qtr Business Class'!#REF!</definedName>
    <definedName name="Z_E3A30FBC_675D_4AD8_9B2D_12956792A138_.wvu.Rows" localSheetId="3" hidden="1">' Qtr LMI'!#REF!</definedName>
    <definedName name="Z_E3A30FBC_675D_4AD8_9B2D_12956792A138_.wvu.Rows" localSheetId="0" hidden="1">'Wholesale Annual Electric (Orig'!#REF!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39" l="1"/>
  <c r="M15" i="39"/>
  <c r="M14" i="39"/>
  <c r="M13" i="39"/>
  <c r="M12" i="39"/>
  <c r="M11" i="39"/>
  <c r="M10" i="39"/>
  <c r="M9" i="39"/>
  <c r="M8" i="39"/>
  <c r="M7" i="39"/>
  <c r="M6" i="39"/>
  <c r="M5" i="39"/>
  <c r="M4" i="39"/>
  <c r="L15" i="39"/>
  <c r="L14" i="39"/>
  <c r="L13" i="39"/>
  <c r="L12" i="39"/>
  <c r="L11" i="39"/>
  <c r="L10" i="39"/>
  <c r="L9" i="39"/>
  <c r="L8" i="39"/>
  <c r="L7" i="39"/>
  <c r="L6" i="39"/>
  <c r="L5" i="39"/>
  <c r="L4" i="39"/>
  <c r="K15" i="39"/>
  <c r="K14" i="39"/>
  <c r="K13" i="39"/>
  <c r="K12" i="39"/>
  <c r="K11" i="39"/>
  <c r="K10" i="39"/>
  <c r="K9" i="39"/>
  <c r="K8" i="39"/>
  <c r="K7" i="39"/>
  <c r="K6" i="39"/>
  <c r="K5" i="39"/>
  <c r="K4" i="39"/>
  <c r="J15" i="39"/>
  <c r="J14" i="39"/>
  <c r="J13" i="39"/>
  <c r="J12" i="39"/>
  <c r="J11" i="39"/>
  <c r="J10" i="39"/>
  <c r="J9" i="39"/>
  <c r="J8" i="39"/>
  <c r="J7" i="39"/>
  <c r="J6" i="39"/>
  <c r="J5" i="39"/>
  <c r="J4" i="39"/>
  <c r="I15" i="39"/>
  <c r="I14" i="39"/>
  <c r="I13" i="39"/>
  <c r="I12" i="39"/>
  <c r="I11" i="39"/>
  <c r="I10" i="39"/>
  <c r="I9" i="39"/>
  <c r="I8" i="39"/>
  <c r="I7" i="39"/>
  <c r="I6" i="39"/>
  <c r="I5" i="39"/>
  <c r="I4" i="39"/>
  <c r="H15" i="39"/>
  <c r="H14" i="39"/>
  <c r="H13" i="39"/>
  <c r="H12" i="39"/>
  <c r="H11" i="39"/>
  <c r="H10" i="39"/>
  <c r="H5" i="39"/>
  <c r="H4" i="39"/>
  <c r="H9" i="39"/>
  <c r="H8" i="39"/>
  <c r="H17" i="39"/>
  <c r="G15" i="39"/>
  <c r="G13" i="39"/>
  <c r="G12" i="39"/>
  <c r="G11" i="39"/>
  <c r="G10" i="39"/>
  <c r="G8" i="39"/>
  <c r="G7" i="39"/>
  <c r="G6" i="39"/>
  <c r="G5" i="39"/>
  <c r="G4" i="39"/>
  <c r="F15" i="39"/>
  <c r="F14" i="39"/>
  <c r="F13" i="39"/>
  <c r="F12" i="39"/>
  <c r="F11" i="39"/>
  <c r="F10" i="39"/>
  <c r="F9" i="39"/>
  <c r="F8" i="39"/>
  <c r="F16" i="39"/>
  <c r="F17" i="39"/>
  <c r="E17" i="39"/>
  <c r="E15" i="39"/>
  <c r="E14" i="39"/>
  <c r="E13" i="39"/>
  <c r="E12" i="39"/>
  <c r="E11" i="39"/>
  <c r="E10" i="39"/>
  <c r="E9" i="39"/>
  <c r="E8" i="39"/>
  <c r="E5" i="39"/>
  <c r="E4" i="39"/>
  <c r="K33" i="37" l="1"/>
  <c r="K32" i="37"/>
  <c r="K28" i="37"/>
  <c r="K25" i="37"/>
  <c r="K22" i="37"/>
  <c r="K21" i="37"/>
  <c r="K20" i="37"/>
  <c r="K19" i="37"/>
  <c r="K18" i="37"/>
  <c r="K17" i="37"/>
  <c r="K14" i="37"/>
  <c r="K13" i="37"/>
  <c r="K12" i="37"/>
  <c r="K11" i="37"/>
  <c r="K10" i="37"/>
  <c r="J28" i="37" l="1"/>
  <c r="H28" i="37"/>
  <c r="J22" i="37"/>
  <c r="H22" i="37"/>
  <c r="H14" i="37"/>
  <c r="J14" i="37"/>
  <c r="H10" i="37" l="1"/>
  <c r="H32" i="37" s="1"/>
  <c r="J10" i="37"/>
  <c r="J32" i="37" s="1"/>
  <c r="M28" i="25" l="1"/>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alcChain>
</file>

<file path=xl/comments1.xml><?xml version="1.0" encoding="utf-8"?>
<comments xmlns="http://schemas.openxmlformats.org/spreadsheetml/2006/main">
  <authors>
    <author>Klink, Troy J</author>
    <author>Rapp, Diane L</author>
  </authors>
  <commentList>
    <comment ref="D5" authorId="0" shapeId="0">
      <text>
        <r>
          <rPr>
            <sz val="9"/>
            <color indexed="81"/>
            <rFont val="Tahoma"/>
            <family val="2"/>
          </rPr>
          <t>Need retail and wholesale - 2 different tabs
Gas columns</t>
        </r>
      </text>
    </comment>
    <comment ref="I7" authorId="1" shapeId="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<sst xmlns="http://schemas.openxmlformats.org/spreadsheetml/2006/main" count="484" uniqueCount="197">
  <si>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</si>
  <si>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</si>
  <si>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</si>
  <si>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</si>
  <si>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</si>
  <si>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</si>
  <si>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</si>
  <si>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</si>
  <si>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</si>
  <si>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</si>
  <si>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</si>
  <si>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</si>
  <si>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</si>
  <si>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</si>
  <si>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</si>
  <si>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</si>
  <si>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</si>
  <si>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</si>
  <si>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</si>
  <si>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</si>
  <si>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</si>
  <si>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</si>
  <si>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</si>
  <si>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</si>
  <si>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</si>
  <si>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</si>
  <si>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</si>
  <si>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</si>
  <si>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</si>
  <si>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</si>
  <si>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</si>
  <si>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</si>
  <si>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</si>
  <si>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</si>
  <si>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</si>
  <si>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</si>
  <si>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</si>
  <si>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</si>
  <si>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</si>
  <si>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</si>
  <si>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</si>
  <si>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</si>
  <si>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</si>
  <si>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</si>
  <si>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</si>
  <si>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</si>
  <si>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</si>
  <si>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</si>
  <si>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</si>
  <si>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</si>
  <si>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</si>
  <si>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</si>
  <si>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</si>
  <si>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</si>
  <si>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</si>
  <si>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Ex Ante Energy Savings</t>
  </si>
  <si>
    <t>D=C/B</t>
  </si>
  <si>
    <t>G</t>
  </si>
  <si>
    <t>H=G/F</t>
  </si>
  <si>
    <t>J</t>
  </si>
  <si>
    <t>L=K/J</t>
  </si>
  <si>
    <t>M</t>
  </si>
  <si>
    <t>N</t>
  </si>
  <si>
    <t>O</t>
  </si>
  <si>
    <t>Current Quarter</t>
  </si>
  <si>
    <t>Annual Forecasted Participation Number</t>
  </si>
  <si>
    <t>Reported Participation Number YTD</t>
  </si>
  <si>
    <t>YTD % of Annual Participants</t>
  </si>
  <si>
    <t>YTD % of Annual Budget</t>
  </si>
  <si>
    <t>YTD % of Annual Energy Savings</t>
  </si>
  <si>
    <t>Efficient Products*</t>
  </si>
  <si>
    <t>Home Performance with Energy Star*</t>
  </si>
  <si>
    <t>Quick Home Energy Check-Up</t>
  </si>
  <si>
    <t>Sub-Program</t>
  </si>
  <si>
    <t>Direct Install*</t>
  </si>
  <si>
    <t>Prescriptive/Custom*</t>
  </si>
  <si>
    <t>HPwES</t>
  </si>
  <si>
    <t>Incentive Expenditures (Customer Rebates and Low/no-cost financing)</t>
  </si>
  <si>
    <t>LMI</t>
  </si>
  <si>
    <t>Non-LMI or Unverified</t>
  </si>
  <si>
    <t>Direct Installation/MF QHEC</t>
  </si>
  <si>
    <t>Small Commercial</t>
  </si>
  <si>
    <t>Large Commercial</t>
  </si>
  <si>
    <t>Reported Program Costs YTD ($000)</t>
  </si>
  <si>
    <r>
      <t>Annual Forecasted Program Costs ($000)</t>
    </r>
    <r>
      <rPr>
        <vertAlign val="superscript"/>
        <sz val="9"/>
        <color rgb="FFFFFFFF"/>
        <rFont val="Calibri"/>
        <family val="2"/>
        <scheme val="minor"/>
      </rPr>
      <t>1</t>
    </r>
  </si>
  <si>
    <t>Current Quarter ($000)</t>
  </si>
  <si>
    <t>Reported Incentive Costs YTD ($000)</t>
  </si>
  <si>
    <t>Reported Retail Energy Savings YTD (DTh)</t>
  </si>
  <si>
    <t>Current Quarter Annual Retail Energy Savings (DTh)</t>
  </si>
  <si>
    <t>Annual Forecasted Retail Energy Savings (DTh)</t>
  </si>
  <si>
    <t>Multi-Family*</t>
  </si>
  <si>
    <t>Multi-Family</t>
  </si>
  <si>
    <t>1 Income-qualified customers are directed to participate through the Comfort Partners or Moderate Income Weatherization programs.</t>
  </si>
  <si>
    <r>
      <rPr>
        <vertAlign val="superscript"/>
        <sz val="11"/>
        <rFont val="Calibri"/>
        <family val="2"/>
        <scheme val="minor"/>
      </rPr>
      <t>1</t>
    </r>
    <r>
      <rPr>
        <sz val="11"/>
        <rFont val="Calibri"/>
        <family val="2"/>
        <scheme val="minor"/>
      </rPr>
      <t xml:space="preserve"> Annual Forecasted Program Costs reflect values anticipated in Board-approved Utility EE/PDR filings and may incorporate budget adjustments as provided for in the June 10, 2020 Board Order.</t>
    </r>
  </si>
  <si>
    <t>* Denotes a core EE program. Home Performance with Energy Star only includes non-LMI; the comparable program for LMI participants is Comfort Partners, which is jointly administered by the State and Utilities.</t>
  </si>
  <si>
    <t>Current Quarter Annual Retail Energy Savings (MWh)</t>
  </si>
  <si>
    <t>Annual Forecasted Retail Energy Savings (MWh)</t>
  </si>
  <si>
    <t>Reported Retail Energy Savings YTD (MWh)</t>
  </si>
  <si>
    <t>Peak Demand Savings YTD (MW)</t>
  </si>
  <si>
    <r>
      <t>Sub Program or Category</t>
    </r>
    <r>
      <rPr>
        <b/>
        <vertAlign val="superscript"/>
        <sz val="11"/>
        <color theme="1"/>
        <rFont val="Calibri"/>
        <family val="2"/>
        <scheme val="minor"/>
      </rPr>
      <t>1</t>
    </r>
  </si>
  <si>
    <t>Subtotal Efficient Products</t>
  </si>
  <si>
    <r>
      <rPr>
        <vertAlign val="superscript"/>
        <sz val="11"/>
        <rFont val="Calibri"/>
        <family val="2"/>
        <scheme val="minor"/>
      </rPr>
      <t>1</t>
    </r>
    <r>
      <rPr>
        <sz val="11"/>
        <rFont val="Calibri"/>
        <family val="2"/>
        <scheme val="minor"/>
      </rPr>
      <t xml:space="preserve"> Subprograms provide relevant forecasts as included in the Company's approved EE/PDR Plans.  Program delivery elements are generally listed as categories for informational purposes only.</t>
    </r>
  </si>
  <si>
    <r>
      <rPr>
        <vertAlign val="superscript"/>
        <sz val="11"/>
        <rFont val="Calibri"/>
        <family val="2"/>
        <scheme val="minor"/>
      </rPr>
      <t>2</t>
    </r>
    <r>
      <rPr>
        <sz val="11"/>
        <rFont val="Calibri"/>
        <family val="2"/>
        <scheme val="minor"/>
      </rPr>
      <t xml:space="preserve"> Annual Forecasted Program Costs reflect values anticipated in Board-approved Utility EE/PDR proposals and may incorporate budget adjustments as provided for in the June 10, 2020 Board Order.</t>
    </r>
  </si>
  <si>
    <t>Income Eligible</t>
  </si>
  <si>
    <t>Other Efficient Product Subprograms</t>
  </si>
  <si>
    <t>Prescriptive</t>
  </si>
  <si>
    <t>Custom*</t>
  </si>
  <si>
    <t>Income Eligible Weatherization</t>
  </si>
  <si>
    <t>Behavioral Energy</t>
  </si>
  <si>
    <t>On line Marketplace</t>
  </si>
  <si>
    <t>Peak Demand Savings YTD (DTh)</t>
  </si>
  <si>
    <t>Custom</t>
  </si>
  <si>
    <t>Total Existing Homes</t>
  </si>
  <si>
    <t>Total Efficient Products</t>
  </si>
  <si>
    <t>Reported Retail Energy Savings YTD (MWH)</t>
  </si>
  <si>
    <t>H</t>
  </si>
  <si>
    <t>For Period Ending PY22Q2</t>
  </si>
  <si>
    <t>Energy Efficiency Compliance Baselines and Benchmarks</t>
  </si>
  <si>
    <t>Sales</t>
  </si>
  <si>
    <t>Adjusted Retail Sales</t>
  </si>
  <si>
    <t>Compliance Baseline</t>
  </si>
  <si>
    <t>Overall Annual Energy Reduction Target (%)</t>
  </si>
  <si>
    <t xml:space="preserve">Overall Annual Energy Reduction Target </t>
  </si>
  <si>
    <t>State-Administered Annual Energy Reduction Target (%)</t>
  </si>
  <si>
    <t xml:space="preserve">State-Administered Annual Energy Reduction Target </t>
  </si>
  <si>
    <t>Utility-Administered Annual Energy Reduction Target (%)</t>
  </si>
  <si>
    <t>Utility-Administered Annual Energy Reduction Target</t>
  </si>
  <si>
    <t>Fuel (units)</t>
  </si>
  <si>
    <t>Plan Year</t>
  </si>
  <si>
    <t>Sales Period</t>
  </si>
  <si>
    <t>(A)</t>
  </si>
  <si>
    <t>(B)</t>
  </si>
  <si>
    <t>(C) = (A)-(B)</t>
  </si>
  <si>
    <t xml:space="preserve">(D) = Average (C) </t>
  </si>
  <si>
    <t>(E)</t>
  </si>
  <si>
    <t>(F) = (E) * (D)</t>
  </si>
  <si>
    <t>(G)</t>
  </si>
  <si>
    <t>(H) = (G) * (D)</t>
  </si>
  <si>
    <t>(I)</t>
  </si>
  <si>
    <t>(J) = (I) * (D)</t>
  </si>
  <si>
    <t>Electric (kwh)</t>
  </si>
  <si>
    <t>7/1/18 - 6/30/19</t>
  </si>
  <si>
    <t>7/1/19 - 6/30/20</t>
  </si>
  <si>
    <t>7/1/20 - 6/30/21</t>
  </si>
  <si>
    <t>Program Year 2022</t>
  </si>
  <si>
    <t>NA</t>
  </si>
  <si>
    <t>Natural Gas (dekatherms)</t>
  </si>
  <si>
    <t>Notes:</t>
  </si>
  <si>
    <t>Current Quarter Wholesale Energy Savings (MWh)</t>
  </si>
  <si>
    <t>Current Quarter Wholesale Energy Savings (DTh)</t>
  </si>
  <si>
    <t>Current Quarter Lifetime Retail Savings (MWh)</t>
  </si>
  <si>
    <t>Current Quarter Lifetime Retail Savings (DTh)</t>
  </si>
  <si>
    <t>N/A</t>
  </si>
  <si>
    <t>(A) reflects calendar sales as reported on FERC forms 1 (electric) and 2 (natural gas), adjusted for the Program Year sales period</t>
  </si>
  <si>
    <t>(B) adjustment for natural gas sales is sales from PSE&amp;G Cogeneration Interruptive Gas (CIG) service tariff, which is exclusively sales to customers for cogeneration</t>
  </si>
  <si>
    <t>Adjustments</t>
  </si>
  <si>
    <t>(E, G, I) No formal targets were established for PY22 in the June 2020 Framework Order</t>
  </si>
  <si>
    <t>Reporting Period</t>
  </si>
  <si>
    <t>FY-22Q1</t>
  </si>
  <si>
    <t>Program/Utility Information</t>
  </si>
  <si>
    <t>Participants</t>
  </si>
  <si>
    <r>
      <t xml:space="preserve">Budget &amp; Expenses </t>
    </r>
    <r>
      <rPr>
        <b/>
        <sz val="11"/>
        <color theme="1"/>
        <rFont val="Calibri"/>
        <family val="2"/>
        <scheme val="minor"/>
      </rPr>
      <t>($000)</t>
    </r>
  </si>
  <si>
    <t>Energy Savings</t>
  </si>
  <si>
    <t>Utility</t>
  </si>
  <si>
    <t>Sector</t>
  </si>
  <si>
    <t>Program</t>
  </si>
  <si>
    <t>Annual Budget</t>
  </si>
  <si>
    <t>Reported Incentive Costs YTD</t>
  </si>
  <si>
    <t>Reported Program Costs YTD</t>
  </si>
  <si>
    <t>Annual Electric Savings
(MWh)</t>
  </si>
  <si>
    <t>Lifetime Electric Savings
(MWh)</t>
  </si>
  <si>
    <t>Peak Demand Electric Savings
(MW)</t>
  </si>
  <si>
    <t>Annual Gas Savings
(Dtherm)</t>
  </si>
  <si>
    <t>Lifetime Gas Savings
(Dtherm)</t>
  </si>
  <si>
    <t>PSEG</t>
  </si>
  <si>
    <t>Residential</t>
  </si>
  <si>
    <t>Commercial</t>
  </si>
  <si>
    <t xml:space="preserve">Pilot Program </t>
  </si>
  <si>
    <t>Program Manager</t>
  </si>
  <si>
    <t>ACE</t>
  </si>
  <si>
    <t>ETG</t>
  </si>
  <si>
    <t>JCPL</t>
  </si>
  <si>
    <t>NJNG</t>
  </si>
  <si>
    <t>RECO</t>
  </si>
  <si>
    <t>SJG</t>
  </si>
  <si>
    <t>Reporting Quarter &amp; Year</t>
  </si>
  <si>
    <t>FY-21Q1</t>
  </si>
  <si>
    <t>FY-21Q2</t>
  </si>
  <si>
    <t>FY-21Q3</t>
  </si>
  <si>
    <t>FY-21Q4</t>
  </si>
  <si>
    <t>FY-22Q2</t>
  </si>
  <si>
    <t>FY-22Q3</t>
  </si>
  <si>
    <t>FY-22Q4</t>
  </si>
  <si>
    <t>FY-23Q1</t>
  </si>
  <si>
    <t>FY-23Q2</t>
  </si>
  <si>
    <t>FY-23Q3</t>
  </si>
  <si>
    <t>FY-23Q4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</si>
</sst>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_(* #,##0.000_);_(* \(#,##0.000\);_(* &quot;-&quot;??_);_(@_)"/>
    <numFmt numFmtId="169" formatCode="0.0%"/>
    <numFmt numFmtId="170" formatCode="&quot;$&quot;#,##0"/>
    <numFmt numFmtId="171" formatCode="0.0"/>
  </numFmts>
  <fonts count="2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vertAlign val="superscript"/>
      <sz val="9"/>
      <color rgb="FFFFFFFF"/>
      <name val="Calibri"/>
      <family val="2"/>
      <scheme val="minor"/>
    </font>
    <font>
      <sz val="11"/>
      <name val="Calibri"/>
      <family val="2"/>
      <scheme val="minor"/>
    </font>
    <font>
      <vertAlign val="superscript"/>
      <sz val="11"/>
      <name val="Calibri"/>
      <family val="2"/>
      <scheme val="minor"/>
    </font>
    <font>
      <b/>
      <vertAlign val="superscript"/>
      <sz val="11"/>
      <color theme="1"/>
      <name val="Calibri"/>
      <family val="2"/>
      <scheme val="minor"/>
    </font>
    <font>
      <sz val="12"/>
      <color theme="1"/>
      <name val="Calibri"/>
      <family val="2"/>
      <scheme val="minor"/>
    </font>
    <font>
      <sz val="11"/>
      <name val="Arial Black"/>
      <family val="2"/>
    </font>
    <font>
      <u/>
      <sz val="16"/>
      <name val="Arial Black"/>
      <family val="2"/>
    </font>
    <font>
      <b/>
      <sz val="12"/>
      <color indexed="9"/>
      <name val="Times New Roman"/>
      <family val="1"/>
    </font>
    <font>
      <sz val="12"/>
      <name val="Times New Roman"/>
      <family val="1"/>
    </font>
    <font>
      <b/>
      <sz val="12"/>
      <name val="Times New Roman"/>
      <family val="1"/>
    </font>
    <font>
      <b/>
      <sz val="10"/>
      <name val="Arial"/>
      <family val="2"/>
    </font>
  </fonts>
  <fills count="20">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1F457D"/>
        <bgColor indexed="64"/>
      </patternFill>
    </fill>
    <fill>
      <patternFill patternType="solid">
        <fgColor indexed="22"/>
        <bgColor indexed="64"/>
      </patternFill>
    </fill>
    <fill>
      <patternFill patternType="solid">
        <fgColor theme="4" tint="0.39997558519241921"/>
        <bgColor indexed="64"/>
      </patternFill>
    </fill>
    <fill>
      <patternFill patternType="solid">
        <fgColor theme="7"/>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9" tint="0.59999389629810485"/>
        <bgColor indexed="64"/>
      </patternFill>
    </fill>
  </fills>
  <borders count="77">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8">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17" fillId="0" borderId="0"/>
    <xf numFmtId="0" fontId="18" fillId="0" borderId="0"/>
    <xf numFmtId="0" fontId="12" fillId="0" borderId="0"/>
  </cellStyleXfs>
  <cellXfs count="710">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0" fillId="0" borderId="20" xfId="0" applyBorder="1"/>
    <xf numFmtId="0" fontId="8"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7"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0" fontId="14" fillId="0" borderId="0" xfId="0" applyFont="1"/>
    <xf numFmtId="0" fontId="8" fillId="2" borderId="47"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9" xfId="1" applyNumberFormat="1" applyFont="1" applyFill="1" applyBorder="1" applyAlignment="1"/>
    <xf numFmtId="0" fontId="3" fillId="3" borderId="11" xfId="0" applyFont="1" applyFill="1" applyBorder="1"/>
    <xf numFmtId="164" fontId="3" fillId="6" borderId="40" xfId="1" applyNumberFormat="1" applyFont="1" applyFill="1" applyBorder="1" applyAlignment="1"/>
    <xf numFmtId="164" fontId="3" fillId="6" borderId="43" xfId="1" applyNumberFormat="1" applyFont="1" applyFill="1" applyBorder="1" applyAlignment="1"/>
    <xf numFmtId="164" fontId="3" fillId="6" borderId="44" xfId="1" applyNumberFormat="1" applyFont="1" applyFill="1" applyBorder="1" applyAlignment="1"/>
    <xf numFmtId="0" fontId="0" fillId="0" borderId="37" xfId="0" applyBorder="1" applyAlignment="1">
      <alignment horizontal="left" vertical="center"/>
    </xf>
    <xf numFmtId="0" fontId="6" fillId="2" borderId="2" xfId="0" applyFont="1" applyFill="1" applyBorder="1" applyAlignment="1">
      <alignment horizontal="center" vertical="center"/>
    </xf>
    <xf numFmtId="0" fontId="3" fillId="3" borderId="43" xfId="0" applyFont="1" applyFill="1" applyBorder="1"/>
    <xf numFmtId="0" fontId="0" fillId="0" borderId="55" xfId="0" applyBorder="1" applyAlignment="1">
      <alignment horizontal="left" vertical="center" wrapText="1"/>
    </xf>
    <xf numFmtId="0" fontId="3" fillId="3" borderId="37" xfId="0" applyFont="1" applyFill="1" applyBorder="1"/>
    <xf numFmtId="0" fontId="3" fillId="3" borderId="54" xfId="0" applyFont="1" applyFill="1" applyBorder="1"/>
    <xf numFmtId="164" fontId="8" fillId="2" borderId="41" xfId="1" applyNumberFormat="1" applyFont="1" applyFill="1" applyBorder="1" applyAlignment="1">
      <alignment horizontal="center" vertical="center" wrapText="1"/>
    </xf>
    <xf numFmtId="164" fontId="0" fillId="0" borderId="0" xfId="1" applyNumberFormat="1" applyFont="1" applyFill="1" applyBorder="1"/>
    <xf numFmtId="164" fontId="0" fillId="0" borderId="0" xfId="1" applyNumberFormat="1" applyFont="1" applyFill="1" applyBorder="1" applyAlignment="1">
      <alignment horizontal="right"/>
    </xf>
    <xf numFmtId="164" fontId="3" fillId="0" borderId="0" xfId="1" applyNumberFormat="1" applyFont="1" applyFill="1" applyBorder="1" applyAlignment="1"/>
    <xf numFmtId="0" fontId="0" fillId="0" borderId="0" xfId="0" applyAlignment="1">
      <alignment vertical="center" wrapText="1"/>
    </xf>
    <xf numFmtId="164" fontId="3" fillId="0" borderId="0" xfId="1" applyNumberFormat="1" applyFont="1" applyFill="1" applyBorder="1" applyAlignment="1">
      <alignment horizontal="right"/>
    </xf>
    <xf numFmtId="165" fontId="0" fillId="0" borderId="0" xfId="2" applyNumberFormat="1" applyFont="1" applyFill="1" applyBorder="1" applyAlignment="1"/>
    <xf numFmtId="0" fontId="0" fillId="0" borderId="57" xfId="0" applyBorder="1" applyAlignment="1">
      <alignment horizontal="left" vertical="center" wrapText="1"/>
    </xf>
    <xf numFmtId="0" fontId="0" fillId="0" borderId="56" xfId="0" applyBorder="1" applyAlignment="1">
      <alignment horizontal="left" vertical="center" wrapText="1"/>
    </xf>
    <xf numFmtId="164" fontId="3" fillId="3" borderId="11" xfId="1" applyNumberFormat="1" applyFont="1" applyFill="1" applyBorder="1" applyAlignment="1"/>
    <xf numFmtId="164" fontId="0" fillId="0" borderId="21" xfId="1" applyNumberFormat="1" applyFont="1" applyFill="1" applyBorder="1" applyAlignment="1">
      <alignment horizontal="right"/>
    </xf>
    <xf numFmtId="0" fontId="0" fillId="0" borderId="5" xfId="0" applyBorder="1" applyAlignment="1">
      <alignment horizontal="left" vertical="center" wrapText="1"/>
    </xf>
    <xf numFmtId="0" fontId="3" fillId="3" borderId="60" xfId="0" applyFont="1" applyFill="1" applyBorder="1"/>
    <xf numFmtId="0" fontId="0" fillId="0" borderId="2" xfId="0" applyBorder="1" applyAlignment="1">
      <alignment horizontal="left" vertical="center" wrapText="1"/>
    </xf>
    <xf numFmtId="0" fontId="3" fillId="3" borderId="64" xfId="0" applyFont="1" applyFill="1" applyBorder="1"/>
    <xf numFmtId="0" fontId="3" fillId="3" borderId="66" xfId="0" applyFont="1" applyFill="1" applyBorder="1"/>
    <xf numFmtId="164" fontId="3" fillId="3" borderId="66" xfId="1" applyNumberFormat="1" applyFont="1" applyFill="1" applyBorder="1" applyAlignment="1"/>
    <xf numFmtId="164" fontId="0" fillId="0" borderId="1" xfId="1" applyNumberFormat="1" applyFont="1" applyFill="1" applyBorder="1"/>
    <xf numFmtId="164" fontId="0" fillId="0" borderId="31" xfId="1" applyNumberFormat="1" applyFont="1" applyFill="1" applyBorder="1"/>
    <xf numFmtId="0" fontId="3" fillId="3" borderId="59" xfId="0" applyFont="1" applyFill="1" applyBorder="1"/>
    <xf numFmtId="0" fontId="0" fillId="2" borderId="63" xfId="0" applyFill="1" applyBorder="1" applyAlignment="1">
      <alignment vertical="center" wrapText="1"/>
    </xf>
    <xf numFmtId="0" fontId="3" fillId="3" borderId="1" xfId="0" applyFont="1" applyFill="1" applyBorder="1"/>
    <xf numFmtId="0" fontId="0" fillId="2" borderId="9" xfId="0" applyFill="1" applyBorder="1" applyAlignment="1">
      <alignment vertical="center" wrapText="1"/>
    </xf>
    <xf numFmtId="0" fontId="3" fillId="3" borderId="31" xfId="0" applyFont="1" applyFill="1" applyBorder="1"/>
    <xf numFmtId="164" fontId="3" fillId="3" borderId="48" xfId="1" applyNumberFormat="1" applyFont="1" applyFill="1" applyBorder="1" applyAlignment="1"/>
    <xf numFmtId="164" fontId="3" fillId="3" borderId="30" xfId="1" applyNumberFormat="1" applyFont="1" applyFill="1" applyBorder="1" applyAlignment="1"/>
    <xf numFmtId="164" fontId="3" fillId="3" borderId="65" xfId="1" applyNumberFormat="1" applyFont="1" applyFill="1" applyBorder="1" applyAlignment="1"/>
    <xf numFmtId="164" fontId="3" fillId="3" borderId="31" xfId="1" applyNumberFormat="1" applyFont="1" applyFill="1" applyBorder="1" applyAlignment="1"/>
    <xf numFmtId="0" fontId="3" fillId="3" borderId="51" xfId="0" applyFont="1" applyFill="1" applyBorder="1"/>
    <xf numFmtId="0" fontId="3" fillId="3" borderId="53" xfId="0" applyFont="1" applyFill="1" applyBorder="1"/>
    <xf numFmtId="0" fontId="3" fillId="3" borderId="68" xfId="0" applyFont="1" applyFill="1" applyBorder="1"/>
    <xf numFmtId="0" fontId="0" fillId="2" borderId="54" xfId="0" applyFill="1" applyBorder="1" applyAlignment="1">
      <alignment vertical="center" wrapText="1"/>
    </xf>
    <xf numFmtId="0" fontId="0" fillId="0" borderId="51" xfId="0" applyBorder="1" applyAlignment="1">
      <alignment horizontal="left" vertical="center" wrapText="1"/>
    </xf>
    <xf numFmtId="164" fontId="0" fillId="0" borderId="28" xfId="1" applyNumberFormat="1" applyFont="1" applyFill="1" applyBorder="1"/>
    <xf numFmtId="0" fontId="0" fillId="2" borderId="37" xfId="0" applyFill="1" applyBorder="1" applyAlignment="1">
      <alignment vertical="center" wrapText="1"/>
    </xf>
    <xf numFmtId="0" fontId="0" fillId="2" borderId="66" xfId="0" applyFill="1" applyBorder="1" applyAlignment="1">
      <alignment vertical="center" wrapText="1"/>
    </xf>
    <xf numFmtId="0" fontId="3" fillId="3" borderId="27" xfId="0" applyFont="1" applyFill="1" applyBorder="1"/>
    <xf numFmtId="164" fontId="3" fillId="3" borderId="28" xfId="1" applyNumberFormat="1" applyFont="1" applyFill="1" applyBorder="1" applyAlignment="1"/>
    <xf numFmtId="0" fontId="0" fillId="5" borderId="60" xfId="0" applyFill="1" applyBorder="1" applyAlignment="1">
      <alignment horizontal="left" vertical="center" wrapText="1"/>
    </xf>
    <xf numFmtId="0" fontId="0" fillId="5" borderId="33" xfId="0" applyFill="1" applyBorder="1" applyAlignment="1">
      <alignment horizontal="left" vertical="center" wrapText="1"/>
    </xf>
    <xf numFmtId="0" fontId="0" fillId="5" borderId="12" xfId="0" applyFill="1" applyBorder="1" applyAlignment="1">
      <alignment horizontal="left" vertical="center" wrapText="1"/>
    </xf>
    <xf numFmtId="0" fontId="6" fillId="7" borderId="64"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70"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3" fillId="3" borderId="49" xfId="0" applyFont="1" applyFill="1" applyBorder="1"/>
    <xf numFmtId="0" fontId="0" fillId="2" borderId="38" xfId="0" applyFill="1" applyBorder="1" applyAlignment="1">
      <alignment vertical="center" wrapText="1"/>
    </xf>
    <xf numFmtId="0" fontId="0" fillId="2" borderId="71" xfId="0" applyFill="1" applyBorder="1" applyAlignment="1">
      <alignment vertical="center" wrapText="1"/>
    </xf>
    <xf numFmtId="0" fontId="3" fillId="3" borderId="41" xfId="0" applyFont="1" applyFill="1" applyBorder="1"/>
    <xf numFmtId="164" fontId="3" fillId="6" borderId="49" xfId="1" applyNumberFormat="1" applyFont="1" applyFill="1" applyBorder="1" applyAlignment="1"/>
    <xf numFmtId="0" fontId="8" fillId="7" borderId="23" xfId="0" applyFont="1" applyFill="1" applyBorder="1" applyAlignment="1">
      <alignment horizontal="center" vertical="center" wrapText="1"/>
    </xf>
    <xf numFmtId="0" fontId="8" fillId="7" borderId="70" xfId="0" applyFont="1" applyFill="1" applyBorder="1" applyAlignment="1">
      <alignment horizontal="center" vertical="center" wrapText="1"/>
    </xf>
    <xf numFmtId="0" fontId="0" fillId="5" borderId="69" xfId="0" applyFill="1" applyBorder="1" applyAlignment="1">
      <alignment horizontal="left" vertical="center" wrapText="1"/>
    </xf>
    <xf numFmtId="0" fontId="0" fillId="5" borderId="46" xfId="0" applyFill="1" applyBorder="1" applyAlignment="1">
      <alignment horizontal="left" vertical="center" wrapText="1"/>
    </xf>
    <xf numFmtId="0" fontId="3" fillId="3" borderId="66" xfId="0" applyFont="1" applyFill="1" applyBorder="1" applyAlignment="1">
      <alignment horizontal="center" vertical="center" wrapText="1"/>
    </xf>
    <xf numFmtId="0" fontId="6" fillId="7" borderId="61" xfId="0" applyFont="1" applyFill="1" applyBorder="1" applyAlignment="1">
      <alignment horizontal="center" vertical="center" wrapText="1"/>
    </xf>
    <xf numFmtId="0" fontId="6" fillId="7" borderId="59" xfId="0" applyFont="1" applyFill="1" applyBorder="1" applyAlignment="1">
      <alignment horizontal="center" vertical="center" wrapText="1"/>
    </xf>
    <xf numFmtId="0" fontId="0" fillId="0" borderId="14" xfId="0" applyBorder="1" applyAlignment="1">
      <alignment vertical="center" wrapText="1"/>
    </xf>
    <xf numFmtId="164" fontId="0" fillId="0" borderId="7" xfId="1" applyNumberFormat="1" applyFont="1" applyFill="1" applyBorder="1" applyAlignment="1">
      <alignment horizontal="right"/>
    </xf>
    <xf numFmtId="164" fontId="0" fillId="0" borderId="11" xfId="1" applyNumberFormat="1" applyFont="1" applyFill="1" applyBorder="1"/>
    <xf numFmtId="0" fontId="3" fillId="3" borderId="58" xfId="0" applyFont="1" applyFill="1" applyBorder="1"/>
    <xf numFmtId="164" fontId="3" fillId="3" borderId="19" xfId="1" applyNumberFormat="1" applyFont="1" applyFill="1" applyBorder="1" applyAlignment="1"/>
    <xf numFmtId="0" fontId="0" fillId="0" borderId="23" xfId="0" applyBorder="1"/>
    <xf numFmtId="0" fontId="0" fillId="0" borderId="42" xfId="0" applyBorder="1"/>
    <xf numFmtId="0" fontId="0" fillId="0" borderId="61" xfId="0" applyBorder="1" applyAlignment="1">
      <alignment horizontal="left" vertical="center" wrapText="1"/>
    </xf>
    <xf numFmtId="164" fontId="0" fillId="8" borderId="45" xfId="1" applyNumberFormat="1" applyFont="1" applyFill="1" applyBorder="1"/>
    <xf numFmtId="164" fontId="0" fillId="0" borderId="15" xfId="1" applyNumberFormat="1" applyFont="1" applyFill="1" applyBorder="1"/>
    <xf numFmtId="164" fontId="0" fillId="0" borderId="45" xfId="1" applyNumberFormat="1" applyFont="1" applyFill="1" applyBorder="1"/>
    <xf numFmtId="0" fontId="0" fillId="0" borderId="5" xfId="0" applyFill="1" applyBorder="1" applyAlignment="1">
      <alignment horizontal="left" vertical="center" wrapText="1"/>
    </xf>
    <xf numFmtId="0" fontId="3" fillId="0" borderId="51" xfId="0" applyFont="1" applyFill="1" applyBorder="1"/>
    <xf numFmtId="0" fontId="0" fillId="6" borderId="6" xfId="0" applyFill="1" applyBorder="1" applyAlignment="1">
      <alignment vertical="center"/>
    </xf>
    <xf numFmtId="164" fontId="0" fillId="6" borderId="7" xfId="1" applyNumberFormat="1" applyFont="1" applyFill="1" applyBorder="1"/>
    <xf numFmtId="164" fontId="0" fillId="6" borderId="21" xfId="1" applyNumberFormat="1" applyFont="1" applyFill="1" applyBorder="1"/>
    <xf numFmtId="164" fontId="0" fillId="6" borderId="44" xfId="1" applyNumberFormat="1" applyFont="1" applyFill="1" applyBorder="1"/>
    <xf numFmtId="0" fontId="0" fillId="6" borderId="37" xfId="0" applyFill="1" applyBorder="1" applyAlignment="1">
      <alignment vertical="center"/>
    </xf>
    <xf numFmtId="0" fontId="0" fillId="6" borderId="66" xfId="0" applyFill="1" applyBorder="1" applyAlignment="1">
      <alignment vertical="center"/>
    </xf>
    <xf numFmtId="0" fontId="0" fillId="6" borderId="7" xfId="0" applyFill="1" applyBorder="1" applyAlignment="1">
      <alignment vertical="center"/>
    </xf>
    <xf numFmtId="0" fontId="0" fillId="6" borderId="10" xfId="0" applyFill="1" applyBorder="1" applyAlignment="1">
      <alignment vertical="center"/>
    </xf>
    <xf numFmtId="0" fontId="0" fillId="6" borderId="11" xfId="0" applyFill="1" applyBorder="1" applyAlignment="1">
      <alignment vertical="center"/>
    </xf>
    <xf numFmtId="0" fontId="0" fillId="6" borderId="21" xfId="0" applyFill="1" applyBorder="1" applyAlignment="1">
      <alignment vertical="center"/>
    </xf>
    <xf numFmtId="0" fontId="0" fillId="6" borderId="44" xfId="0" applyFill="1" applyBorder="1" applyAlignment="1">
      <alignment vertical="center"/>
    </xf>
    <xf numFmtId="0" fontId="0" fillId="0" borderId="61" xfId="0" applyBorder="1" applyAlignment="1">
      <alignment horizontal="left" vertical="center" wrapText="1"/>
    </xf>
    <xf numFmtId="0" fontId="6" fillId="7" borderId="64"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0" fillId="0" borderId="28" xfId="1" applyNumberFormat="1" applyFont="1" applyFill="1" applyBorder="1" applyAlignment="1">
      <alignment horizontal="right"/>
    </xf>
    <xf numFmtId="0" fontId="6" fillId="7" borderId="45" xfId="0" applyFont="1" applyFill="1" applyBorder="1" applyAlignment="1">
      <alignment horizontal="center" vertical="center" wrapText="1"/>
    </xf>
    <xf numFmtId="0" fontId="6" fillId="7" borderId="65" xfId="0" applyFont="1" applyFill="1" applyBorder="1" applyAlignment="1">
      <alignment horizontal="center" vertical="center" wrapText="1"/>
    </xf>
    <xf numFmtId="0" fontId="0" fillId="0" borderId="0" xfId="0" applyBorder="1"/>
    <xf numFmtId="0" fontId="8" fillId="2" borderId="7" xfId="0" applyFont="1" applyFill="1" applyBorder="1" applyAlignment="1">
      <alignment horizontal="center" vertical="center" wrapText="1"/>
    </xf>
    <xf numFmtId="0" fontId="3" fillId="3" borderId="70" xfId="0" applyFont="1" applyFill="1" applyBorder="1" applyAlignment="1">
      <alignment horizontal="center" vertical="center" wrapText="1"/>
    </xf>
    <xf numFmtId="5" fontId="0" fillId="6" borderId="20" xfId="0" applyNumberFormat="1" applyFill="1" applyBorder="1" applyAlignment="1">
      <alignment vertical="center"/>
    </xf>
    <xf numFmtId="5" fontId="3" fillId="3" borderId="59" xfId="0" applyNumberFormat="1" applyFont="1" applyFill="1" applyBorder="1"/>
    <xf numFmtId="5" fontId="0" fillId="2" borderId="63" xfId="0" applyNumberFormat="1" applyFill="1" applyBorder="1" applyAlignment="1">
      <alignment vertical="center" wrapText="1"/>
    </xf>
    <xf numFmtId="5" fontId="0" fillId="2" borderId="8" xfId="0" applyNumberFormat="1" applyFill="1" applyBorder="1" applyAlignment="1">
      <alignment vertical="center" wrapText="1"/>
    </xf>
    <xf numFmtId="5" fontId="3" fillId="3" borderId="29" xfId="0" applyNumberFormat="1" applyFont="1" applyFill="1" applyBorder="1"/>
    <xf numFmtId="5" fontId="3" fillId="3" borderId="40" xfId="0" applyNumberFormat="1" applyFont="1" applyFill="1" applyBorder="1"/>
    <xf numFmtId="5" fontId="0" fillId="6" borderId="6" xfId="0" applyNumberFormat="1" applyFill="1" applyBorder="1" applyAlignment="1">
      <alignment vertical="center"/>
    </xf>
    <xf numFmtId="5" fontId="0" fillId="6" borderId="8" xfId="0" applyNumberFormat="1" applyFill="1" applyBorder="1" applyAlignment="1">
      <alignment vertical="center"/>
    </xf>
    <xf numFmtId="5" fontId="0" fillId="0" borderId="27" xfId="0" applyNumberFormat="1" applyBorder="1" applyAlignment="1">
      <alignment vertical="center"/>
    </xf>
    <xf numFmtId="5" fontId="0" fillId="6" borderId="22" xfId="0" applyNumberFormat="1" applyFill="1" applyBorder="1" applyAlignment="1">
      <alignment vertical="center"/>
    </xf>
    <xf numFmtId="5" fontId="0" fillId="6" borderId="40" xfId="0" applyNumberFormat="1" applyFill="1" applyBorder="1" applyAlignment="1">
      <alignment vertical="center"/>
    </xf>
    <xf numFmtId="5" fontId="0" fillId="6" borderId="43" xfId="0" applyNumberFormat="1" applyFill="1" applyBorder="1" applyAlignment="1">
      <alignment vertical="center"/>
    </xf>
    <xf numFmtId="5" fontId="3" fillId="3" borderId="25" xfId="0" applyNumberFormat="1" applyFont="1" applyFill="1" applyBorder="1"/>
    <xf numFmtId="5" fontId="3" fillId="3" borderId="27" xfId="0" applyNumberFormat="1" applyFont="1" applyFill="1" applyBorder="1"/>
    <xf numFmtId="5" fontId="3" fillId="3" borderId="10" xfId="0" applyNumberFormat="1" applyFont="1" applyFill="1" applyBorder="1"/>
    <xf numFmtId="5" fontId="3" fillId="3" borderId="13" xfId="0" applyNumberFormat="1" applyFont="1" applyFill="1" applyBorder="1"/>
    <xf numFmtId="5" fontId="0" fillId="2" borderId="6" xfId="0" applyNumberFormat="1" applyFill="1" applyBorder="1" applyAlignment="1">
      <alignment vertical="center" wrapText="1"/>
    </xf>
    <xf numFmtId="0" fontId="6" fillId="2" borderId="22"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6" fillId="2" borderId="10" xfId="0" applyFont="1" applyFill="1" applyBorder="1" applyAlignment="1">
      <alignment horizontal="center" vertical="center" wrapText="1"/>
    </xf>
    <xf numFmtId="164" fontId="8" fillId="2" borderId="13" xfId="1" applyNumberFormat="1" applyFont="1" applyFill="1" applyBorder="1" applyAlignment="1">
      <alignment horizontal="center" vertical="center" wrapText="1"/>
    </xf>
    <xf numFmtId="164" fontId="8" fillId="7" borderId="11" xfId="1" applyNumberFormat="1" applyFont="1" applyFill="1" applyBorder="1" applyAlignment="1">
      <alignment horizontal="center" vertical="center" wrapText="1"/>
    </xf>
    <xf numFmtId="0" fontId="0" fillId="6" borderId="1" xfId="0" applyFill="1" applyBorder="1" applyAlignment="1">
      <alignment vertical="center"/>
    </xf>
    <xf numFmtId="164" fontId="0" fillId="0" borderId="46" xfId="1" applyNumberFormat="1" applyFont="1" applyBorder="1" applyAlignment="1">
      <alignment vertical="center"/>
    </xf>
    <xf numFmtId="164" fontId="0" fillId="0" borderId="46" xfId="1" applyNumberFormat="1" applyFont="1" applyFill="1" applyBorder="1" applyAlignment="1">
      <alignment horizontal="right"/>
    </xf>
    <xf numFmtId="164" fontId="0" fillId="6" borderId="54" xfId="1" applyNumberFormat="1" applyFont="1" applyFill="1" applyBorder="1" applyAlignment="1">
      <alignment vertical="center"/>
    </xf>
    <xf numFmtId="164" fontId="0" fillId="0" borderId="29" xfId="1" applyNumberFormat="1" applyFont="1" applyBorder="1" applyAlignment="1">
      <alignment vertical="center"/>
    </xf>
    <xf numFmtId="164" fontId="0" fillId="6" borderId="20" xfId="1" applyNumberFormat="1" applyFont="1" applyFill="1" applyBorder="1" applyAlignment="1">
      <alignment vertical="center"/>
    </xf>
    <xf numFmtId="164" fontId="0" fillId="0" borderId="30" xfId="1" applyNumberFormat="1" applyFont="1" applyFill="1" applyBorder="1" applyAlignment="1">
      <alignment horizontal="right"/>
    </xf>
    <xf numFmtId="164" fontId="0" fillId="6" borderId="20" xfId="1" applyNumberFormat="1" applyFont="1" applyFill="1" applyBorder="1" applyAlignment="1">
      <alignment horizontal="right"/>
    </xf>
    <xf numFmtId="164" fontId="0" fillId="8" borderId="61" xfId="1" applyNumberFormat="1" applyFont="1" applyFill="1" applyBorder="1" applyAlignment="1">
      <alignment vertical="center"/>
    </xf>
    <xf numFmtId="164" fontId="0" fillId="8" borderId="18" xfId="1" applyNumberFormat="1" applyFont="1" applyFill="1" applyBorder="1" applyAlignment="1">
      <alignment vertical="center"/>
    </xf>
    <xf numFmtId="164" fontId="0" fillId="8" borderId="0" xfId="1" applyNumberFormat="1" applyFont="1" applyFill="1" applyBorder="1" applyAlignment="1">
      <alignment horizontal="right"/>
    </xf>
    <xf numFmtId="164" fontId="0" fillId="8" borderId="18" xfId="1" applyNumberFormat="1" applyFont="1" applyFill="1" applyBorder="1" applyAlignment="1">
      <alignment horizontal="right"/>
    </xf>
    <xf numFmtId="164" fontId="0" fillId="0" borderId="64" xfId="1" applyNumberFormat="1" applyFont="1" applyBorder="1" applyAlignment="1">
      <alignment vertical="center"/>
    </xf>
    <xf numFmtId="164" fontId="0" fillId="0" borderId="54" xfId="1" applyNumberFormat="1" applyFont="1" applyBorder="1" applyAlignment="1">
      <alignment vertical="center"/>
    </xf>
    <xf numFmtId="164" fontId="0" fillId="0" borderId="54" xfId="1" applyNumberFormat="1" applyFont="1" applyFill="1" applyBorder="1" applyAlignment="1">
      <alignment horizontal="right"/>
    </xf>
    <xf numFmtId="164" fontId="0" fillId="0" borderId="73" xfId="1" applyNumberFormat="1" applyFont="1" applyBorder="1" applyAlignment="1">
      <alignment vertical="center"/>
    </xf>
    <xf numFmtId="164" fontId="0" fillId="0" borderId="13" xfId="1" applyNumberFormat="1" applyFont="1" applyBorder="1" applyAlignment="1">
      <alignment vertical="center"/>
    </xf>
    <xf numFmtId="164" fontId="0" fillId="0" borderId="69" xfId="1" applyNumberFormat="1" applyFont="1" applyFill="1" applyBorder="1" applyAlignment="1">
      <alignment horizontal="right"/>
    </xf>
    <xf numFmtId="164" fontId="0" fillId="0" borderId="0" xfId="1" applyNumberFormat="1" applyFont="1" applyBorder="1" applyAlignment="1">
      <alignment vertical="center"/>
    </xf>
    <xf numFmtId="164" fontId="0" fillId="0" borderId="2" xfId="1" applyNumberFormat="1" applyFont="1" applyBorder="1" applyAlignment="1">
      <alignment vertical="center"/>
    </xf>
    <xf numFmtId="164" fontId="0" fillId="0" borderId="24" xfId="1" applyNumberFormat="1" applyFont="1" applyBorder="1" applyAlignment="1">
      <alignment vertical="center"/>
    </xf>
    <xf numFmtId="164" fontId="3" fillId="3" borderId="59" xfId="1" applyNumberFormat="1" applyFont="1" applyFill="1" applyBorder="1"/>
    <xf numFmtId="164" fontId="3" fillId="3" borderId="43" xfId="1" applyNumberFormat="1" applyFont="1" applyFill="1" applyBorder="1"/>
    <xf numFmtId="164" fontId="0" fillId="2" borderId="63" xfId="1" applyNumberFormat="1" applyFont="1" applyFill="1" applyBorder="1" applyAlignment="1">
      <alignment vertical="center" wrapText="1"/>
    </xf>
    <xf numFmtId="164" fontId="0" fillId="2" borderId="8" xfId="1" applyNumberFormat="1" applyFont="1" applyFill="1" applyBorder="1" applyAlignment="1">
      <alignment vertical="center" wrapText="1"/>
    </xf>
    <xf numFmtId="164" fontId="0" fillId="2" borderId="67" xfId="1" applyNumberFormat="1" applyFont="1" applyFill="1" applyBorder="1" applyAlignment="1">
      <alignment vertical="center" wrapText="1"/>
    </xf>
    <xf numFmtId="164" fontId="0" fillId="2" borderId="9" xfId="1" applyNumberFormat="1" applyFont="1" applyFill="1" applyBorder="1" applyAlignment="1">
      <alignment vertical="center" wrapText="1"/>
    </xf>
    <xf numFmtId="164" fontId="3" fillId="3" borderId="29" xfId="1" applyNumberFormat="1" applyFont="1" applyFill="1" applyBorder="1"/>
    <xf numFmtId="164" fontId="3" fillId="3" borderId="20" xfId="1" applyNumberFormat="1" applyFont="1" applyFill="1" applyBorder="1"/>
    <xf numFmtId="164" fontId="0" fillId="0" borderId="47" xfId="1" applyNumberFormat="1" applyFont="1" applyBorder="1" applyAlignment="1">
      <alignment vertical="center"/>
    </xf>
    <xf numFmtId="164" fontId="0" fillId="0" borderId="8" xfId="1" applyNumberFormat="1" applyFont="1" applyBorder="1" applyAlignment="1">
      <alignment vertical="center"/>
    </xf>
    <xf numFmtId="164" fontId="0" fillId="0" borderId="26" xfId="1" applyNumberFormat="1" applyFont="1" applyBorder="1" applyAlignment="1">
      <alignment vertical="center"/>
    </xf>
    <xf numFmtId="164" fontId="0" fillId="0" borderId="27" xfId="1" applyNumberFormat="1" applyFont="1" applyBorder="1" applyAlignment="1">
      <alignment vertical="center"/>
    </xf>
    <xf numFmtId="164" fontId="0" fillId="0" borderId="27" xfId="1" applyNumberFormat="1" applyFont="1" applyFill="1" applyBorder="1" applyAlignment="1">
      <alignment horizontal="right"/>
    </xf>
    <xf numFmtId="164" fontId="0" fillId="0" borderId="36" xfId="1" applyNumberFormat="1" applyFont="1" applyBorder="1" applyAlignment="1">
      <alignment vertical="center"/>
    </xf>
    <xf numFmtId="164" fontId="0" fillId="0" borderId="20" xfId="1" applyNumberFormat="1" applyFont="1" applyBorder="1" applyAlignment="1">
      <alignment vertical="center"/>
    </xf>
    <xf numFmtId="164" fontId="0" fillId="0" borderId="12" xfId="1" applyNumberFormat="1" applyFont="1" applyBorder="1" applyAlignment="1">
      <alignment vertical="center"/>
    </xf>
    <xf numFmtId="164" fontId="3" fillId="3" borderId="40" xfId="1" applyNumberFormat="1" applyFont="1" applyFill="1" applyBorder="1"/>
    <xf numFmtId="164" fontId="0" fillId="2" borderId="37" xfId="1" applyNumberFormat="1" applyFont="1" applyFill="1" applyBorder="1" applyAlignment="1">
      <alignment vertical="center" wrapText="1"/>
    </xf>
    <xf numFmtId="164" fontId="0" fillId="2" borderId="54" xfId="1" applyNumberFormat="1" applyFont="1" applyFill="1" applyBorder="1" applyAlignment="1">
      <alignment vertical="center" wrapText="1"/>
    </xf>
    <xf numFmtId="164" fontId="0" fillId="2" borderId="66" xfId="1" applyNumberFormat="1" applyFont="1" applyFill="1" applyBorder="1" applyAlignment="1">
      <alignment vertical="center" wrapText="1"/>
    </xf>
    <xf numFmtId="164" fontId="0" fillId="6" borderId="6" xfId="1" applyNumberFormat="1" applyFont="1" applyFill="1" applyBorder="1" applyAlignment="1">
      <alignment vertical="center"/>
    </xf>
    <xf numFmtId="164" fontId="0" fillId="6" borderId="8" xfId="1" applyNumberFormat="1" applyFont="1" applyFill="1" applyBorder="1" applyAlignment="1">
      <alignment vertical="center"/>
    </xf>
    <xf numFmtId="164" fontId="0" fillId="6" borderId="8" xfId="1" applyNumberFormat="1" applyFont="1" applyFill="1" applyBorder="1" applyAlignment="1">
      <alignment horizontal="right"/>
    </xf>
    <xf numFmtId="164" fontId="0" fillId="6" borderId="8" xfId="1" applyNumberFormat="1" applyFont="1" applyFill="1" applyBorder="1"/>
    <xf numFmtId="164" fontId="0" fillId="0" borderId="25" xfId="1" applyNumberFormat="1" applyFont="1" applyBorder="1" applyAlignment="1">
      <alignment vertical="center"/>
    </xf>
    <xf numFmtId="164" fontId="0" fillId="6" borderId="22" xfId="1" applyNumberFormat="1" applyFont="1" applyFill="1" applyBorder="1" applyAlignment="1">
      <alignment vertical="center"/>
    </xf>
    <xf numFmtId="164" fontId="0" fillId="6" borderId="20" xfId="1" applyNumberFormat="1" applyFont="1" applyFill="1" applyBorder="1"/>
    <xf numFmtId="164" fontId="0" fillId="6" borderId="40" xfId="1" applyNumberFormat="1" applyFont="1" applyFill="1" applyBorder="1" applyAlignment="1">
      <alignment vertical="center"/>
    </xf>
    <xf numFmtId="164" fontId="0" fillId="6" borderId="43" xfId="1" applyNumberFormat="1" applyFont="1" applyFill="1" applyBorder="1" applyAlignment="1">
      <alignment vertical="center"/>
    </xf>
    <xf numFmtId="164" fontId="0" fillId="6" borderId="43" xfId="1" applyNumberFormat="1" applyFont="1" applyFill="1" applyBorder="1" applyAlignment="1">
      <alignment horizontal="right"/>
    </xf>
    <xf numFmtId="164" fontId="0" fillId="6" borderId="43" xfId="1" applyNumberFormat="1" applyFont="1" applyFill="1" applyBorder="1"/>
    <xf numFmtId="164" fontId="3" fillId="3" borderId="25" xfId="1" applyNumberFormat="1" applyFont="1" applyFill="1" applyBorder="1"/>
    <xf numFmtId="164" fontId="3" fillId="3" borderId="27" xfId="1" applyNumberFormat="1" applyFont="1" applyFill="1" applyBorder="1"/>
    <xf numFmtId="164" fontId="3" fillId="3" borderId="10" xfId="1" applyNumberFormat="1" applyFont="1" applyFill="1" applyBorder="1"/>
    <xf numFmtId="164" fontId="3" fillId="3" borderId="13" xfId="1" applyNumberFormat="1" applyFont="1" applyFill="1" applyBorder="1"/>
    <xf numFmtId="164" fontId="0" fillId="2" borderId="6" xfId="1" applyNumberFormat="1" applyFont="1" applyFill="1" applyBorder="1" applyAlignment="1">
      <alignment vertical="center" wrapText="1"/>
    </xf>
    <xf numFmtId="164" fontId="0" fillId="2" borderId="7" xfId="1" applyNumberFormat="1" applyFont="1" applyFill="1" applyBorder="1" applyAlignment="1">
      <alignment vertical="center" wrapText="1"/>
    </xf>
    <xf numFmtId="168" fontId="0" fillId="0" borderId="54" xfId="1" applyNumberFormat="1" applyFont="1" applyFill="1" applyBorder="1"/>
    <xf numFmtId="164" fontId="0" fillId="0" borderId="24" xfId="1" applyNumberFormat="1" applyFont="1" applyFill="1" applyBorder="1" applyAlignment="1">
      <alignment horizontal="right"/>
    </xf>
    <xf numFmtId="164" fontId="0" fillId="0" borderId="4" xfId="1" applyNumberFormat="1" applyFont="1" applyBorder="1" applyAlignment="1">
      <alignment vertical="center"/>
    </xf>
    <xf numFmtId="164" fontId="0" fillId="0" borderId="18" xfId="1" applyNumberFormat="1" applyFont="1" applyBorder="1" applyAlignment="1">
      <alignment vertical="center"/>
    </xf>
    <xf numFmtId="164" fontId="0" fillId="0" borderId="6" xfId="1" applyNumberFormat="1" applyFont="1" applyBorder="1" applyAlignment="1">
      <alignment vertical="center"/>
    </xf>
    <xf numFmtId="164" fontId="0" fillId="0" borderId="22" xfId="1" applyNumberFormat="1" applyFont="1" applyBorder="1" applyAlignment="1">
      <alignment vertical="center"/>
    </xf>
    <xf numFmtId="169" fontId="0" fillId="0" borderId="3" xfId="3" applyNumberFormat="1" applyFont="1" applyBorder="1" applyAlignment="1">
      <alignment vertical="center"/>
    </xf>
    <xf numFmtId="169" fontId="0" fillId="0" borderId="45" xfId="3" applyNumberFormat="1" applyFont="1" applyBorder="1" applyAlignment="1">
      <alignment vertical="center"/>
    </xf>
    <xf numFmtId="169" fontId="3" fillId="3" borderId="65" xfId="3" applyNumberFormat="1" applyFont="1" applyFill="1" applyBorder="1"/>
    <xf numFmtId="169" fontId="0" fillId="2" borderId="9" xfId="3" applyNumberFormat="1" applyFont="1" applyFill="1" applyBorder="1" applyAlignment="1">
      <alignment vertical="center" wrapText="1"/>
    </xf>
    <xf numFmtId="169" fontId="3" fillId="3" borderId="31" xfId="3" applyNumberFormat="1" applyFont="1" applyFill="1" applyBorder="1"/>
    <xf numFmtId="169" fontId="0" fillId="0" borderId="21" xfId="3" applyNumberFormat="1" applyFont="1" applyBorder="1" applyAlignment="1">
      <alignment vertical="center"/>
    </xf>
    <xf numFmtId="169" fontId="0" fillId="6" borderId="7" xfId="3" applyNumberFormat="1" applyFont="1" applyFill="1" applyBorder="1" applyAlignment="1">
      <alignment vertical="center"/>
    </xf>
    <xf numFmtId="169" fontId="0" fillId="0" borderId="28" xfId="3" applyNumberFormat="1" applyFont="1" applyBorder="1" applyAlignment="1">
      <alignment vertical="center"/>
    </xf>
    <xf numFmtId="169" fontId="0" fillId="6" borderId="21" xfId="3" applyNumberFormat="1" applyFont="1" applyFill="1" applyBorder="1" applyAlignment="1">
      <alignment vertical="center"/>
    </xf>
    <xf numFmtId="169" fontId="0" fillId="6" borderId="44" xfId="3" applyNumberFormat="1" applyFont="1" applyFill="1" applyBorder="1" applyAlignment="1">
      <alignment vertical="center"/>
    </xf>
    <xf numFmtId="169" fontId="3" fillId="3" borderId="28" xfId="3" applyNumberFormat="1" applyFont="1" applyFill="1" applyBorder="1"/>
    <xf numFmtId="169" fontId="3" fillId="3" borderId="11" xfId="3" applyNumberFormat="1" applyFont="1" applyFill="1" applyBorder="1"/>
    <xf numFmtId="169" fontId="0" fillId="2" borderId="7" xfId="3" applyNumberFormat="1" applyFont="1" applyFill="1" applyBorder="1" applyAlignment="1">
      <alignment vertical="center" wrapText="1"/>
    </xf>
    <xf numFmtId="164" fontId="0" fillId="0" borderId="4" xfId="1" applyNumberFormat="1" applyFont="1" applyFill="1" applyBorder="1" applyAlignment="1">
      <alignment vertical="center"/>
    </xf>
    <xf numFmtId="164" fontId="0" fillId="0" borderId="24" xfId="1" applyNumberFormat="1" applyFont="1" applyFill="1" applyBorder="1" applyAlignment="1">
      <alignment vertical="center"/>
    </xf>
    <xf numFmtId="164" fontId="0" fillId="0" borderId="3" xfId="1" applyNumberFormat="1" applyFont="1" applyFill="1" applyBorder="1" applyAlignment="1">
      <alignment vertical="center"/>
    </xf>
    <xf numFmtId="164" fontId="3" fillId="6" borderId="10" xfId="1" applyNumberFormat="1" applyFont="1" applyFill="1" applyBorder="1"/>
    <xf numFmtId="164" fontId="3" fillId="6" borderId="13" xfId="1" applyNumberFormat="1" applyFont="1" applyFill="1" applyBorder="1"/>
    <xf numFmtId="164" fontId="3" fillId="6" borderId="13" xfId="1" applyNumberFormat="1" applyFont="1" applyFill="1" applyBorder="1" applyAlignment="1"/>
    <xf numFmtId="164" fontId="3" fillId="6" borderId="11" xfId="1" applyNumberFormat="1" applyFont="1" applyFill="1" applyBorder="1" applyAlignment="1">
      <alignment horizontal="right"/>
    </xf>
    <xf numFmtId="164" fontId="3" fillId="3" borderId="24" xfId="1" applyNumberFormat="1" applyFont="1" applyFill="1" applyBorder="1" applyAlignment="1"/>
    <xf numFmtId="168" fontId="0" fillId="0" borderId="13" xfId="1" applyNumberFormat="1" applyFont="1" applyFill="1" applyBorder="1"/>
    <xf numFmtId="168" fontId="0" fillId="0" borderId="18" xfId="1" applyNumberFormat="1" applyFont="1" applyFill="1" applyBorder="1"/>
    <xf numFmtId="168" fontId="0" fillId="0" borderId="24" xfId="1" applyNumberFormat="1" applyFont="1" applyFill="1" applyBorder="1" applyAlignment="1">
      <alignment vertical="center"/>
    </xf>
    <xf numFmtId="168" fontId="3" fillId="3" borderId="43" xfId="1" applyNumberFormat="1" applyFont="1" applyFill="1" applyBorder="1" applyAlignment="1"/>
    <xf numFmtId="168" fontId="0" fillId="2" borderId="8" xfId="1" applyNumberFormat="1" applyFont="1" applyFill="1" applyBorder="1" applyAlignment="1">
      <alignment vertical="center" wrapText="1"/>
    </xf>
    <xf numFmtId="168" fontId="3" fillId="3" borderId="20" xfId="1" applyNumberFormat="1" applyFont="1" applyFill="1" applyBorder="1" applyAlignment="1"/>
    <xf numFmtId="168" fontId="0" fillId="0" borderId="8" xfId="1" applyNumberFormat="1" applyFont="1" applyFill="1" applyBorder="1"/>
    <xf numFmtId="168" fontId="0" fillId="0" borderId="27" xfId="1" applyNumberFormat="1" applyFont="1" applyFill="1" applyBorder="1"/>
    <xf numFmtId="168" fontId="0" fillId="0" borderId="20" xfId="1" applyNumberFormat="1" applyFont="1" applyFill="1" applyBorder="1"/>
    <xf numFmtId="168" fontId="0" fillId="2" borderId="54" xfId="1" applyNumberFormat="1" applyFont="1" applyFill="1" applyBorder="1" applyAlignment="1">
      <alignment vertical="center" wrapText="1"/>
    </xf>
    <xf numFmtId="168" fontId="0" fillId="6" borderId="8" xfId="1" applyNumberFormat="1" applyFont="1" applyFill="1" applyBorder="1"/>
    <xf numFmtId="168" fontId="0" fillId="6" borderId="20" xfId="1" applyNumberFormat="1" applyFont="1" applyFill="1" applyBorder="1"/>
    <xf numFmtId="168" fontId="0" fillId="6" borderId="43" xfId="1" applyNumberFormat="1" applyFont="1" applyFill="1" applyBorder="1"/>
    <xf numFmtId="168" fontId="3" fillId="3" borderId="27" xfId="1" applyNumberFormat="1" applyFont="1" applyFill="1" applyBorder="1"/>
    <xf numFmtId="168" fontId="3" fillId="3" borderId="13" xfId="1" applyNumberFormat="1" applyFont="1" applyFill="1" applyBorder="1" applyAlignment="1"/>
    <xf numFmtId="164" fontId="0" fillId="0" borderId="18" xfId="1" applyNumberFormat="1" applyFont="1" applyFill="1" applyBorder="1" applyAlignment="1">
      <alignment vertical="center"/>
    </xf>
    <xf numFmtId="0" fontId="0" fillId="0" borderId="29" xfId="0" applyBorder="1" applyAlignment="1">
      <alignment horizontal="left" vertical="center" wrapText="1"/>
    </xf>
    <xf numFmtId="0" fontId="6" fillId="7" borderId="64" xfId="0" applyFont="1" applyFill="1" applyBorder="1" applyAlignment="1">
      <alignment horizontal="center" vertical="center" wrapText="1"/>
    </xf>
    <xf numFmtId="0" fontId="6" fillId="7" borderId="1" xfId="0" applyFont="1" applyFill="1" applyBorder="1" applyAlignment="1">
      <alignment horizontal="center" vertical="center" wrapText="1"/>
    </xf>
    <xf numFmtId="164" fontId="0" fillId="6" borderId="13" xfId="1" applyNumberFormat="1" applyFont="1" applyFill="1" applyBorder="1" applyAlignment="1">
      <alignment vertical="center"/>
    </xf>
    <xf numFmtId="0" fontId="0" fillId="0" borderId="9" xfId="0" applyBorder="1" applyAlignment="1">
      <alignment horizontal="left" vertical="center" wrapText="1"/>
    </xf>
    <xf numFmtId="0" fontId="0" fillId="0" borderId="65" xfId="0" applyBorder="1" applyAlignment="1">
      <alignment horizontal="left" vertical="center" wrapText="1"/>
    </xf>
    <xf numFmtId="164" fontId="0" fillId="0" borderId="4" xfId="1" applyNumberFormat="1" applyFont="1" applyFill="1" applyBorder="1" applyAlignment="1">
      <alignment horizontal="right"/>
    </xf>
    <xf numFmtId="164" fontId="0" fillId="0" borderId="3" xfId="1" applyNumberFormat="1" applyFont="1" applyFill="1" applyBorder="1"/>
    <xf numFmtId="169" fontId="0" fillId="8" borderId="24" xfId="3" applyNumberFormat="1" applyFont="1" applyFill="1" applyBorder="1" applyAlignment="1">
      <alignment horizontal="right"/>
    </xf>
    <xf numFmtId="0" fontId="0" fillId="0" borderId="75" xfId="0" applyFill="1" applyBorder="1" applyAlignment="1">
      <alignment vertical="center" wrapText="1"/>
    </xf>
    <xf numFmtId="164" fontId="0" fillId="0" borderId="68" xfId="1" applyNumberFormat="1" applyFont="1" applyBorder="1" applyAlignment="1">
      <alignment vertical="center"/>
    </xf>
    <xf numFmtId="164" fontId="0" fillId="6" borderId="34" xfId="1" applyNumberFormat="1" applyFont="1" applyFill="1" applyBorder="1" applyAlignment="1">
      <alignment vertical="center"/>
    </xf>
    <xf numFmtId="164" fontId="0" fillId="0" borderId="62" xfId="1" applyNumberFormat="1" applyFont="1" applyFill="1" applyBorder="1" applyAlignment="1">
      <alignment horizontal="right"/>
    </xf>
    <xf numFmtId="168" fontId="0" fillId="0" borderId="34" xfId="1" applyNumberFormat="1" applyFont="1" applyFill="1" applyBorder="1"/>
    <xf numFmtId="164" fontId="0" fillId="0" borderId="76" xfId="1" applyNumberFormat="1" applyFont="1" applyFill="1" applyBorder="1"/>
    <xf numFmtId="0" fontId="0" fillId="0" borderId="55" xfId="0" applyFill="1" applyBorder="1"/>
    <xf numFmtId="164" fontId="0" fillId="8" borderId="2" xfId="1" applyNumberFormat="1" applyFont="1" applyFill="1" applyBorder="1" applyAlignment="1">
      <alignment vertical="center"/>
    </xf>
    <xf numFmtId="164" fontId="0" fillId="8" borderId="24" xfId="1" applyNumberFormat="1" applyFont="1" applyFill="1" applyBorder="1" applyAlignment="1">
      <alignment vertical="center"/>
    </xf>
    <xf numFmtId="164" fontId="0" fillId="8" borderId="4" xfId="1" applyNumberFormat="1" applyFont="1" applyFill="1" applyBorder="1" applyAlignment="1">
      <alignment horizontal="right"/>
    </xf>
    <xf numFmtId="168" fontId="0" fillId="8" borderId="24" xfId="1" applyNumberFormat="1" applyFont="1" applyFill="1" applyBorder="1"/>
    <xf numFmtId="164" fontId="0" fillId="8" borderId="3" xfId="1" applyNumberFormat="1" applyFont="1" applyFill="1" applyBorder="1"/>
    <xf numFmtId="169" fontId="0" fillId="6" borderId="54" xfId="3" applyNumberFormat="1" applyFont="1" applyFill="1" applyBorder="1" applyAlignment="1">
      <alignment horizontal="right"/>
    </xf>
    <xf numFmtId="169" fontId="0" fillId="6" borderId="20" xfId="3" applyNumberFormat="1" applyFont="1" applyFill="1" applyBorder="1" applyAlignment="1">
      <alignment horizontal="right"/>
    </xf>
    <xf numFmtId="169" fontId="0" fillId="8" borderId="18" xfId="3" applyNumberFormat="1" applyFont="1" applyFill="1" applyBorder="1" applyAlignment="1">
      <alignment horizontal="right"/>
    </xf>
    <xf numFmtId="169" fontId="0" fillId="0" borderId="24" xfId="3" applyNumberFormat="1" applyFont="1" applyFill="1" applyBorder="1" applyAlignment="1">
      <alignment horizontal="right"/>
    </xf>
    <xf numFmtId="169" fontId="0" fillId="0" borderId="24" xfId="3" applyNumberFormat="1" applyFont="1" applyFill="1" applyBorder="1" applyAlignment="1">
      <alignment horizontal="right" vertical="center"/>
    </xf>
    <xf numFmtId="169" fontId="3" fillId="3" borderId="43" xfId="3" applyNumberFormat="1" applyFont="1" applyFill="1" applyBorder="1" applyAlignment="1">
      <alignment horizontal="right"/>
    </xf>
    <xf numFmtId="169" fontId="0" fillId="2" borderId="8" xfId="3" applyNumberFormat="1" applyFont="1" applyFill="1" applyBorder="1" applyAlignment="1">
      <alignment horizontal="right" vertical="center" wrapText="1"/>
    </xf>
    <xf numFmtId="169" fontId="3" fillId="3" borderId="20" xfId="3" applyNumberFormat="1" applyFont="1" applyFill="1" applyBorder="1" applyAlignment="1">
      <alignment horizontal="right"/>
    </xf>
    <xf numFmtId="169" fontId="0" fillId="0" borderId="54" xfId="3" applyNumberFormat="1" applyFont="1" applyFill="1" applyBorder="1" applyAlignment="1">
      <alignment horizontal="right"/>
    </xf>
    <xf numFmtId="169" fontId="0" fillId="0" borderId="8" xfId="3" applyNumberFormat="1" applyFont="1" applyFill="1" applyBorder="1" applyAlignment="1">
      <alignment horizontal="right"/>
    </xf>
    <xf numFmtId="169" fontId="0" fillId="0" borderId="27" xfId="3" applyNumberFormat="1" applyFont="1" applyFill="1" applyBorder="1" applyAlignment="1">
      <alignment horizontal="right"/>
    </xf>
    <xf numFmtId="169" fontId="0" fillId="0" borderId="20" xfId="3" applyNumberFormat="1" applyFont="1" applyFill="1" applyBorder="1" applyAlignment="1">
      <alignment horizontal="right"/>
    </xf>
    <xf numFmtId="169" fontId="0" fillId="0" borderId="13" xfId="3" applyNumberFormat="1" applyFont="1" applyFill="1" applyBorder="1" applyAlignment="1">
      <alignment horizontal="right"/>
    </xf>
    <xf numFmtId="169" fontId="0" fillId="2" borderId="54" xfId="3" applyNumberFormat="1" applyFont="1" applyFill="1" applyBorder="1" applyAlignment="1">
      <alignment horizontal="right" vertical="center" wrapText="1"/>
    </xf>
    <xf numFmtId="169" fontId="0" fillId="6" borderId="8" xfId="3" applyNumberFormat="1" applyFont="1" applyFill="1" applyBorder="1" applyAlignment="1">
      <alignment horizontal="right"/>
    </xf>
    <xf numFmtId="169" fontId="0" fillId="6" borderId="43" xfId="3" applyNumberFormat="1" applyFont="1" applyFill="1" applyBorder="1" applyAlignment="1">
      <alignment horizontal="right"/>
    </xf>
    <xf numFmtId="169" fontId="3" fillId="3" borderId="27" xfId="3" applyNumberFormat="1" applyFont="1" applyFill="1" applyBorder="1" applyAlignment="1">
      <alignment horizontal="right"/>
    </xf>
    <xf numFmtId="169" fontId="3" fillId="6" borderId="13" xfId="3" applyNumberFormat="1" applyFont="1" applyFill="1" applyBorder="1" applyAlignment="1">
      <alignment horizontal="right"/>
    </xf>
    <xf numFmtId="169" fontId="3" fillId="3" borderId="13" xfId="3" applyNumberFormat="1" applyFont="1" applyFill="1" applyBorder="1" applyAlignment="1">
      <alignment horizontal="right"/>
    </xf>
    <xf numFmtId="169" fontId="0" fillId="6" borderId="34" xfId="3" applyNumberFormat="1" applyFont="1" applyFill="1" applyBorder="1" applyAlignment="1">
      <alignment horizontal="right"/>
    </xf>
    <xf numFmtId="169" fontId="0" fillId="6" borderId="13" xfId="3" applyNumberFormat="1" applyFont="1" applyFill="1" applyBorder="1" applyAlignment="1">
      <alignment horizontal="right"/>
    </xf>
    <xf numFmtId="169" fontId="0" fillId="0" borderId="18" xfId="3" applyNumberFormat="1" applyFont="1" applyFill="1" applyBorder="1" applyAlignment="1">
      <alignment horizontal="right"/>
    </xf>
    <xf numFmtId="164" fontId="0" fillId="0" borderId="27" xfId="1" applyNumberFormat="1" applyFont="1" applyFill="1" applyBorder="1" applyAlignment="1">
      <alignment vertical="center"/>
    </xf>
    <xf numFmtId="0" fontId="0" fillId="0" borderId="61" xfId="0" applyBorder="1" applyAlignment="1">
      <alignment horizontal="left" vertical="center" wrapText="1"/>
    </xf>
    <xf numFmtId="0" fontId="0" fillId="0" borderId="50" xfId="0" applyBorder="1" applyAlignment="1">
      <alignment horizontal="left" vertical="center" wrapText="1"/>
    </xf>
    <xf numFmtId="0" fontId="0" fillId="0" borderId="52" xfId="0" applyBorder="1" applyAlignment="1">
      <alignment horizontal="left" vertical="center" wrapText="1"/>
    </xf>
    <xf numFmtId="169" fontId="3" fillId="3" borderId="44" xfId="3" applyNumberFormat="1" applyFont="1" applyFill="1" applyBorder="1" applyAlignment="1"/>
    <xf numFmtId="164" fontId="0" fillId="0" borderId="54" xfId="1" applyNumberFormat="1" applyFont="1" applyFill="1" applyBorder="1" applyAlignment="1">
      <alignment horizontal="center"/>
    </xf>
    <xf numFmtId="164" fontId="0" fillId="0" borderId="20" xfId="1" applyNumberFormat="1" applyFont="1" applyFill="1" applyBorder="1" applyAlignment="1">
      <alignment horizontal="center"/>
    </xf>
    <xf numFmtId="164" fontId="0" fillId="8" borderId="18" xfId="1" applyNumberFormat="1" applyFont="1" applyFill="1" applyBorder="1" applyAlignment="1">
      <alignment horizontal="center"/>
    </xf>
    <xf numFmtId="164" fontId="0" fillId="0" borderId="13" xfId="1" applyNumberFormat="1" applyFont="1" applyFill="1" applyBorder="1" applyAlignment="1">
      <alignment horizontal="center"/>
    </xf>
    <xf numFmtId="168" fontId="0" fillId="8" borderId="24" xfId="1" applyNumberFormat="1" applyFont="1" applyFill="1" applyBorder="1" applyAlignment="1">
      <alignment horizontal="center"/>
    </xf>
    <xf numFmtId="164" fontId="0" fillId="0" borderId="24" xfId="1" applyNumberFormat="1" applyFont="1" applyFill="1" applyBorder="1" applyAlignment="1">
      <alignment horizontal="center"/>
    </xf>
    <xf numFmtId="164" fontId="0" fillId="0" borderId="24" xfId="1" applyNumberFormat="1" applyFont="1" applyFill="1" applyBorder="1" applyAlignment="1">
      <alignment horizontal="center" vertical="center"/>
    </xf>
    <xf numFmtId="164" fontId="3" fillId="3" borderId="43" xfId="1" applyNumberFormat="1" applyFont="1" applyFill="1" applyBorder="1" applyAlignment="1">
      <alignment horizontal="center"/>
    </xf>
    <xf numFmtId="164" fontId="0" fillId="0" borderId="8" xfId="1" applyNumberFormat="1" applyFont="1" applyFill="1" applyBorder="1" applyAlignment="1">
      <alignment horizontal="center"/>
    </xf>
    <xf numFmtId="164" fontId="0" fillId="0" borderId="27" xfId="1" applyNumberFormat="1" applyFont="1" applyFill="1" applyBorder="1" applyAlignment="1">
      <alignment horizontal="center"/>
    </xf>
    <xf numFmtId="164" fontId="3" fillId="3" borderId="27" xfId="1" applyNumberFormat="1" applyFont="1" applyFill="1" applyBorder="1" applyAlignment="1">
      <alignment horizontal="center"/>
    </xf>
    <xf numFmtId="164" fontId="3" fillId="3" borderId="13" xfId="1" applyNumberFormat="1" applyFont="1" applyFill="1" applyBorder="1" applyAlignment="1">
      <alignment horizontal="center"/>
    </xf>
    <xf numFmtId="0" fontId="0" fillId="0" borderId="53" xfId="0" applyBorder="1" applyAlignment="1">
      <alignment horizontal="left" vertical="center" wrapText="1"/>
    </xf>
    <xf numFmtId="0" fontId="3" fillId="3" borderId="64" xfId="0" applyFont="1" applyFill="1" applyBorder="1" applyAlignment="1">
      <alignment horizontal="center" vertical="center"/>
    </xf>
    <xf numFmtId="3" fontId="0" fillId="6" borderId="37" xfId="0" applyNumberFormat="1" applyFill="1" applyBorder="1" applyAlignment="1">
      <alignment vertical="center"/>
    </xf>
    <xf numFmtId="3" fontId="0" fillId="6" borderId="66" xfId="0" applyNumberFormat="1" applyFill="1" applyBorder="1" applyAlignment="1">
      <alignment vertical="center"/>
    </xf>
    <xf numFmtId="164" fontId="0" fillId="0" borderId="34" xfId="1" applyNumberFormat="1" applyFont="1" applyBorder="1" applyAlignment="1">
      <alignment vertical="center"/>
    </xf>
    <xf numFmtId="0" fontId="3" fillId="3" borderId="2" xfId="0" applyFont="1" applyFill="1" applyBorder="1"/>
    <xf numFmtId="0" fontId="3" fillId="3" borderId="55" xfId="0" applyFont="1" applyFill="1" applyBorder="1"/>
    <xf numFmtId="164" fontId="3" fillId="3" borderId="2" xfId="1" applyNumberFormat="1" applyFont="1" applyFill="1" applyBorder="1"/>
    <xf numFmtId="5" fontId="3" fillId="3" borderId="2" xfId="1" applyNumberFormat="1" applyFont="1" applyFill="1" applyBorder="1"/>
    <xf numFmtId="164" fontId="3" fillId="3" borderId="55" xfId="1" applyNumberFormat="1" applyFont="1" applyFill="1" applyBorder="1"/>
    <xf numFmtId="164" fontId="0" fillId="0" borderId="21" xfId="1" applyNumberFormat="1" applyFont="1" applyFill="1" applyBorder="1" applyAlignment="1">
      <alignment vertical="center"/>
    </xf>
    <xf numFmtId="0" fontId="0" fillId="0" borderId="59" xfId="0" applyBorder="1" applyAlignment="1">
      <alignment horizontal="left" vertical="center" wrapText="1"/>
    </xf>
    <xf numFmtId="164" fontId="0" fillId="0" borderId="13" xfId="1" applyNumberFormat="1" applyFont="1" applyFill="1" applyBorder="1" applyAlignment="1">
      <alignment vertical="center"/>
    </xf>
    <xf numFmtId="164" fontId="0" fillId="0" borderId="11" xfId="1" applyNumberFormat="1" applyFont="1" applyFill="1" applyBorder="1" applyAlignment="1">
      <alignment vertical="center"/>
    </xf>
    <xf numFmtId="164" fontId="0" fillId="0" borderId="7" xfId="1" applyNumberFormat="1" applyFont="1" applyBorder="1" applyAlignment="1">
      <alignment vertical="center"/>
    </xf>
    <xf numFmtId="164" fontId="0" fillId="0" borderId="43" xfId="1" applyNumberFormat="1" applyFont="1" applyBorder="1" applyAlignment="1">
      <alignment vertical="center"/>
    </xf>
    <xf numFmtId="164" fontId="0" fillId="0" borderId="44" xfId="1" applyNumberFormat="1" applyFont="1" applyBorder="1" applyAlignment="1">
      <alignment vertical="center"/>
    </xf>
    <xf numFmtId="164" fontId="0" fillId="0" borderId="70" xfId="1" applyNumberFormat="1" applyFont="1" applyBorder="1" applyAlignment="1">
      <alignment horizontal="center" vertical="center"/>
    </xf>
    <xf numFmtId="164" fontId="0" fillId="0" borderId="35" xfId="1" applyNumberFormat="1" applyFont="1" applyBorder="1" applyAlignment="1">
      <alignment vertical="center"/>
    </xf>
    <xf numFmtId="164" fontId="0" fillId="8" borderId="70" xfId="1" applyNumberFormat="1" applyFont="1" applyFill="1" applyBorder="1" applyAlignment="1">
      <alignment vertical="center"/>
    </xf>
    <xf numFmtId="164" fontId="8" fillId="9" borderId="12" xfId="1" applyNumberFormat="1" applyFont="1" applyFill="1" applyBorder="1" applyAlignment="1">
      <alignment horizontal="center" vertical="center" wrapText="1"/>
    </xf>
    <xf numFmtId="164" fontId="8" fillId="9" borderId="10" xfId="1" applyNumberFormat="1" applyFont="1"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15" xfId="0" applyFont="1" applyFill="1" applyBorder="1" applyAlignment="1">
      <alignment horizontal="center" vertical="center" wrapText="1"/>
    </xf>
    <xf numFmtId="37" fontId="0" fillId="0" borderId="32" xfId="1" applyNumberFormat="1" applyFont="1" applyBorder="1" applyAlignment="1">
      <alignment vertical="center"/>
    </xf>
    <xf numFmtId="37" fontId="0" fillId="8" borderId="23" xfId="1" applyNumberFormat="1" applyFont="1" applyFill="1" applyBorder="1" applyAlignment="1">
      <alignment vertical="center"/>
    </xf>
    <xf numFmtId="37" fontId="0" fillId="0" borderId="6" xfId="1" applyNumberFormat="1" applyFont="1" applyBorder="1" applyAlignment="1">
      <alignment vertical="center"/>
    </xf>
    <xf numFmtId="164" fontId="0" fillId="0" borderId="32" xfId="1" applyNumberFormat="1" applyFont="1" applyBorder="1" applyAlignment="1">
      <alignment vertical="center"/>
    </xf>
    <xf numFmtId="164" fontId="0" fillId="0" borderId="23" xfId="1" applyNumberFormat="1" applyFont="1" applyBorder="1" applyAlignment="1">
      <alignment vertical="center"/>
    </xf>
    <xf numFmtId="164" fontId="0" fillId="0" borderId="40" xfId="1" applyNumberFormat="1" applyFont="1" applyBorder="1" applyAlignment="1">
      <alignment vertical="center"/>
    </xf>
    <xf numFmtId="5" fontId="0" fillId="0" borderId="32" xfId="1" applyNumberFormat="1" applyFont="1" applyBorder="1" applyAlignment="1">
      <alignment vertical="center"/>
    </xf>
    <xf numFmtId="5" fontId="0" fillId="0" borderId="35" xfId="1" applyNumberFormat="1" applyFont="1" applyBorder="1" applyAlignment="1">
      <alignment vertical="center"/>
    </xf>
    <xf numFmtId="5" fontId="0" fillId="8" borderId="23" xfId="1" applyNumberFormat="1" applyFont="1" applyFill="1" applyBorder="1" applyAlignment="1">
      <alignment vertical="center"/>
    </xf>
    <xf numFmtId="5" fontId="0" fillId="8" borderId="70" xfId="1" applyNumberFormat="1" applyFont="1" applyFill="1" applyBorder="1" applyAlignment="1">
      <alignment vertical="center"/>
    </xf>
    <xf numFmtId="5" fontId="0" fillId="0" borderId="6" xfId="1" applyNumberFormat="1" applyFont="1" applyBorder="1" applyAlignment="1">
      <alignment vertical="center"/>
    </xf>
    <xf numFmtId="5" fontId="0" fillId="0" borderId="7" xfId="1" applyNumberFormat="1" applyFont="1" applyBorder="1" applyAlignment="1">
      <alignment vertical="center"/>
    </xf>
    <xf numFmtId="5" fontId="0" fillId="0" borderId="23" xfId="1" applyNumberFormat="1" applyFont="1" applyBorder="1" applyAlignment="1">
      <alignment vertical="center"/>
    </xf>
    <xf numFmtId="5" fontId="3" fillId="3" borderId="55" xfId="1" applyNumberFormat="1" applyFont="1" applyFill="1" applyBorder="1"/>
    <xf numFmtId="164" fontId="0" fillId="8" borderId="23" xfId="1" applyNumberFormat="1" applyFont="1" applyFill="1" applyBorder="1" applyAlignment="1">
      <alignment vertical="center"/>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3" fillId="3" borderId="23" xfId="0" applyFont="1" applyFill="1" applyBorder="1"/>
    <xf numFmtId="0" fontId="3" fillId="3" borderId="24" xfId="0" applyFont="1" applyFill="1" applyBorder="1"/>
    <xf numFmtId="164" fontId="3" fillId="3" borderId="70" xfId="1" applyNumberFormat="1" applyFont="1" applyFill="1" applyBorder="1" applyAlignment="1"/>
    <xf numFmtId="0" fontId="0" fillId="0" borderId="16" xfId="0" applyBorder="1"/>
    <xf numFmtId="0" fontId="0" fillId="0" borderId="18" xfId="0" applyBorder="1"/>
    <xf numFmtId="37" fontId="0" fillId="0" borderId="10" xfId="1" applyNumberFormat="1" applyFont="1" applyFill="1" applyBorder="1" applyAlignment="1">
      <alignment vertical="center"/>
    </xf>
    <xf numFmtId="5" fontId="0" fillId="0" borderId="10" xfId="1" applyNumberFormat="1" applyFont="1" applyFill="1" applyBorder="1" applyAlignment="1">
      <alignment vertical="center"/>
    </xf>
    <xf numFmtId="5" fontId="0" fillId="0" borderId="11" xfId="1" applyNumberFormat="1" applyFont="1" applyFill="1" applyBorder="1" applyAlignment="1">
      <alignment vertical="center"/>
    </xf>
    <xf numFmtId="164" fontId="0" fillId="0" borderId="10" xfId="1" applyNumberFormat="1" applyFont="1" applyFill="1" applyBorder="1" applyAlignment="1">
      <alignment vertical="center"/>
    </xf>
    <xf numFmtId="0" fontId="0" fillId="5" borderId="51" xfId="0" applyFill="1" applyBorder="1" applyAlignment="1">
      <alignment horizontal="left" vertical="center" wrapText="1"/>
    </xf>
    <xf numFmtId="0" fontId="0" fillId="5" borderId="14" xfId="0" applyFill="1" applyBorder="1" applyAlignment="1">
      <alignment horizontal="left" vertical="center" wrapText="1"/>
    </xf>
    <xf numFmtId="169" fontId="0" fillId="0" borderId="65" xfId="3" applyNumberFormat="1" applyFont="1" applyBorder="1" applyAlignment="1">
      <alignment vertical="center"/>
    </xf>
    <xf numFmtId="164" fontId="0" fillId="0" borderId="48" xfId="1" applyNumberFormat="1" applyFont="1" applyBorder="1" applyAlignment="1">
      <alignment vertical="center"/>
    </xf>
    <xf numFmtId="0" fontId="0" fillId="0" borderId="55" xfId="0" applyBorder="1"/>
    <xf numFmtId="5" fontId="0" fillId="8" borderId="2" xfId="0" applyNumberFormat="1" applyFill="1" applyBorder="1" applyAlignment="1">
      <alignment vertical="center"/>
    </xf>
    <xf numFmtId="169" fontId="0" fillId="8" borderId="70" xfId="3" applyNumberFormat="1" applyFont="1" applyFill="1" applyBorder="1" applyAlignment="1">
      <alignment vertical="center"/>
    </xf>
    <xf numFmtId="0" fontId="0" fillId="0" borderId="14" xfId="0" applyFill="1" applyBorder="1" applyAlignment="1">
      <alignment vertical="center" wrapText="1"/>
    </xf>
    <xf numFmtId="169" fontId="0" fillId="0" borderId="13" xfId="3" applyNumberFormat="1" applyFont="1" applyFill="1" applyBorder="1" applyAlignment="1">
      <alignment vertical="center"/>
    </xf>
    <xf numFmtId="0" fontId="0" fillId="6" borderId="15" xfId="0" applyFill="1" applyBorder="1" applyAlignment="1">
      <alignment vertical="center"/>
    </xf>
    <xf numFmtId="5" fontId="0" fillId="6" borderId="66" xfId="0" applyNumberFormat="1" applyFill="1" applyBorder="1" applyAlignment="1">
      <alignment vertical="center"/>
    </xf>
    <xf numFmtId="5" fontId="0" fillId="6" borderId="11" xfId="0" applyNumberFormat="1" applyFill="1" applyBorder="1" applyAlignment="1">
      <alignment vertical="center"/>
    </xf>
    <xf numFmtId="5" fontId="0" fillId="8" borderId="70" xfId="0" applyNumberFormat="1" applyFill="1" applyBorder="1" applyAlignment="1">
      <alignment vertical="center"/>
    </xf>
    <xf numFmtId="5" fontId="0" fillId="0" borderId="44" xfId="0" applyNumberFormat="1" applyBorder="1" applyAlignment="1">
      <alignment vertical="center"/>
    </xf>
    <xf numFmtId="5" fontId="0" fillId="0" borderId="19" xfId="0" applyNumberFormat="1" applyFill="1" applyBorder="1" applyAlignment="1">
      <alignment vertical="center"/>
    </xf>
    <xf numFmtId="5" fontId="0" fillId="0" borderId="70" xfId="0" applyNumberFormat="1" applyFill="1" applyBorder="1" applyAlignment="1">
      <alignment vertical="center"/>
    </xf>
    <xf numFmtId="5" fontId="3" fillId="3" borderId="53" xfId="0" applyNumberFormat="1" applyFont="1" applyFill="1" applyBorder="1"/>
    <xf numFmtId="5" fontId="0" fillId="8" borderId="23" xfId="0" applyNumberFormat="1" applyFill="1" applyBorder="1" applyAlignment="1">
      <alignment vertical="center"/>
    </xf>
    <xf numFmtId="9" fontId="0" fillId="0" borderId="3" xfId="3" applyFont="1" applyBorder="1" applyAlignment="1">
      <alignment vertical="center"/>
    </xf>
    <xf numFmtId="5" fontId="0" fillId="2" borderId="7" xfId="0" applyNumberFormat="1" applyFill="1" applyBorder="1" applyAlignment="1">
      <alignment vertical="center" wrapText="1"/>
    </xf>
    <xf numFmtId="5" fontId="3" fillId="3" borderId="21" xfId="0" applyNumberFormat="1" applyFont="1" applyFill="1" applyBorder="1"/>
    <xf numFmtId="5" fontId="0" fillId="0" borderId="70" xfId="0" applyNumberFormat="1" applyBorder="1" applyAlignment="1">
      <alignment vertical="center"/>
    </xf>
    <xf numFmtId="5" fontId="0" fillId="0" borderId="28" xfId="0" applyNumberFormat="1" applyBorder="1" applyAlignment="1">
      <alignment vertical="center"/>
    </xf>
    <xf numFmtId="5" fontId="0" fillId="0" borderId="21" xfId="0" applyNumberFormat="1" applyBorder="1" applyAlignment="1">
      <alignment vertical="center"/>
    </xf>
    <xf numFmtId="5" fontId="3" fillId="3" borderId="22" xfId="0" applyNumberFormat="1" applyFont="1" applyFill="1" applyBorder="1"/>
    <xf numFmtId="5" fontId="0" fillId="2" borderId="16" xfId="0" applyNumberFormat="1" applyFill="1" applyBorder="1" applyAlignment="1">
      <alignment vertical="center" wrapText="1"/>
    </xf>
    <xf numFmtId="5" fontId="0" fillId="2" borderId="18" xfId="0" applyNumberFormat="1" applyFill="1" applyBorder="1" applyAlignment="1">
      <alignment vertical="center" wrapText="1"/>
    </xf>
    <xf numFmtId="0" fontId="0" fillId="2" borderId="19" xfId="0" applyFill="1" applyBorder="1" applyAlignment="1">
      <alignment vertical="center" wrapText="1"/>
    </xf>
    <xf numFmtId="0" fontId="0" fillId="0" borderId="68" xfId="0" applyBorder="1" applyAlignment="1">
      <alignment vertical="center" wrapText="1"/>
    </xf>
    <xf numFmtId="169" fontId="0" fillId="0" borderId="74" xfId="3" applyNumberFormat="1" applyFont="1" applyBorder="1" applyAlignment="1">
      <alignment vertical="center"/>
    </xf>
    <xf numFmtId="0" fontId="0" fillId="2" borderId="16" xfId="0" applyFill="1" applyBorder="1" applyAlignment="1">
      <alignment vertical="center" wrapText="1"/>
    </xf>
    <xf numFmtId="0" fontId="0" fillId="2" borderId="18" xfId="0" applyFill="1" applyBorder="1" applyAlignment="1">
      <alignment vertical="center" wrapText="1"/>
    </xf>
    <xf numFmtId="164" fontId="0" fillId="2" borderId="16" xfId="1" applyNumberFormat="1" applyFont="1" applyFill="1" applyBorder="1" applyAlignment="1">
      <alignment vertical="center" wrapText="1"/>
    </xf>
    <xf numFmtId="164" fontId="0" fillId="2" borderId="18" xfId="1" applyNumberFormat="1" applyFont="1" applyFill="1" applyBorder="1" applyAlignment="1">
      <alignment vertical="center" wrapText="1"/>
    </xf>
    <xf numFmtId="169" fontId="0" fillId="2" borderId="19" xfId="3" applyNumberFormat="1" applyFont="1" applyFill="1" applyBorder="1" applyAlignment="1">
      <alignment vertical="center" wrapText="1"/>
    </xf>
    <xf numFmtId="164" fontId="3" fillId="3" borderId="23" xfId="1" applyNumberFormat="1" applyFont="1" applyFill="1" applyBorder="1"/>
    <xf numFmtId="164" fontId="3" fillId="3" borderId="24" xfId="1" applyNumberFormat="1" applyFont="1" applyFill="1" applyBorder="1"/>
    <xf numFmtId="169" fontId="3" fillId="3" borderId="42" xfId="3" applyNumberFormat="1" applyFont="1" applyFill="1" applyBorder="1"/>
    <xf numFmtId="169" fontId="3" fillId="3" borderId="70" xfId="3" applyNumberFormat="1" applyFont="1" applyFill="1" applyBorder="1"/>
    <xf numFmtId="169" fontId="0" fillId="0" borderId="4" xfId="3" applyNumberFormat="1" applyFont="1" applyBorder="1" applyAlignment="1">
      <alignment vertical="center"/>
    </xf>
    <xf numFmtId="169" fontId="0" fillId="0" borderId="72" xfId="3" applyNumberFormat="1" applyFont="1" applyBorder="1" applyAlignment="1">
      <alignment vertical="center"/>
    </xf>
    <xf numFmtId="169" fontId="0" fillId="0" borderId="39" xfId="3" applyNumberFormat="1" applyFont="1" applyBorder="1" applyAlignment="1">
      <alignment vertical="center"/>
    </xf>
    <xf numFmtId="5" fontId="0" fillId="0" borderId="35" xfId="0" applyNumberFormat="1" applyBorder="1" applyAlignment="1">
      <alignment vertical="center"/>
    </xf>
    <xf numFmtId="5" fontId="3" fillId="3" borderId="23" xfId="0" applyNumberFormat="1" applyFont="1" applyFill="1" applyBorder="1"/>
    <xf numFmtId="5" fontId="3" fillId="3" borderId="70" xfId="0" applyNumberFormat="1" applyFont="1" applyFill="1" applyBorder="1"/>
    <xf numFmtId="169" fontId="0" fillId="0" borderId="35" xfId="3" applyNumberFormat="1" applyFont="1" applyBorder="1" applyAlignment="1">
      <alignment vertical="center"/>
    </xf>
    <xf numFmtId="164" fontId="3" fillId="3" borderId="23" xfId="0" applyNumberFormat="1" applyFont="1" applyFill="1" applyBorder="1"/>
    <xf numFmtId="170" fontId="0" fillId="2" borderId="37" xfId="0" applyNumberFormat="1" applyFill="1" applyBorder="1" applyAlignment="1">
      <alignment vertical="center" wrapText="1"/>
    </xf>
    <xf numFmtId="170" fontId="0" fillId="2" borderId="66" xfId="0" applyNumberFormat="1" applyFill="1" applyBorder="1" applyAlignment="1">
      <alignment vertical="center" wrapText="1"/>
    </xf>
    <xf numFmtId="164" fontId="3" fillId="3" borderId="42" xfId="1" applyNumberFormat="1" applyFont="1" applyFill="1" applyBorder="1"/>
    <xf numFmtId="164" fontId="3" fillId="3" borderId="70" xfId="1" applyNumberFormat="1" applyFont="1" applyFill="1" applyBorder="1"/>
    <xf numFmtId="164" fontId="0" fillId="6" borderId="16" xfId="1" applyNumberFormat="1" applyFont="1" applyFill="1" applyBorder="1" applyAlignment="1">
      <alignment vertical="center"/>
    </xf>
    <xf numFmtId="164" fontId="0" fillId="6" borderId="19" xfId="1" applyNumberFormat="1" applyFont="1" applyFill="1" applyBorder="1" applyAlignment="1">
      <alignment vertical="center"/>
    </xf>
    <xf numFmtId="5" fontId="0" fillId="0" borderId="70" xfId="1" applyNumberFormat="1" applyFont="1" applyBorder="1" applyAlignment="1">
      <alignment horizontal="right" vertical="center"/>
    </xf>
    <xf numFmtId="164" fontId="0" fillId="0" borderId="26" xfId="1" applyNumberFormat="1" applyFont="1" applyFill="1" applyBorder="1" applyAlignment="1">
      <alignment vertical="center"/>
    </xf>
    <xf numFmtId="164" fontId="0" fillId="0" borderId="28" xfId="1" applyNumberFormat="1" applyFont="1" applyFill="1" applyBorder="1" applyAlignment="1">
      <alignment vertical="center"/>
    </xf>
    <xf numFmtId="164" fontId="0" fillId="0" borderId="36" xfId="1" applyNumberFormat="1" applyFont="1" applyFill="1" applyBorder="1" applyAlignment="1">
      <alignment vertical="center"/>
    </xf>
    <xf numFmtId="164" fontId="0" fillId="0" borderId="12" xfId="1" applyNumberFormat="1" applyFont="1" applyFill="1" applyBorder="1" applyAlignment="1">
      <alignment vertical="center"/>
    </xf>
    <xf numFmtId="164" fontId="3" fillId="3" borderId="44" xfId="1" applyNumberFormat="1" applyFont="1" applyFill="1" applyBorder="1"/>
    <xf numFmtId="164" fontId="0" fillId="6" borderId="7" xfId="1" applyNumberFormat="1" applyFont="1" applyFill="1" applyBorder="1" applyAlignment="1">
      <alignment vertical="center"/>
    </xf>
    <xf numFmtId="164" fontId="0" fillId="6" borderId="10" xfId="1" applyNumberFormat="1" applyFont="1" applyFill="1" applyBorder="1" applyAlignment="1">
      <alignment vertical="center"/>
    </xf>
    <xf numFmtId="164" fontId="0" fillId="6" borderId="11" xfId="1" applyNumberFormat="1" applyFont="1" applyFill="1" applyBorder="1" applyAlignment="1">
      <alignment vertical="center"/>
    </xf>
    <xf numFmtId="164" fontId="3" fillId="3" borderId="16" xfId="1" applyNumberFormat="1" applyFont="1" applyFill="1" applyBorder="1"/>
    <xf numFmtId="164" fontId="3" fillId="3" borderId="19" xfId="1" applyNumberFormat="1" applyFont="1" applyFill="1" applyBorder="1"/>
    <xf numFmtId="164" fontId="3" fillId="3" borderId="11" xfId="1" applyNumberFormat="1" applyFont="1" applyFill="1" applyBorder="1"/>
    <xf numFmtId="164" fontId="0" fillId="0" borderId="6" xfId="1" applyNumberFormat="1" applyFont="1" applyFill="1" applyBorder="1" applyAlignment="1">
      <alignment vertical="center"/>
    </xf>
    <xf numFmtId="164" fontId="0" fillId="0" borderId="40" xfId="1" applyNumberFormat="1" applyFont="1" applyFill="1" applyBorder="1" applyAlignment="1">
      <alignment vertical="center"/>
    </xf>
    <xf numFmtId="164" fontId="0" fillId="0" borderId="44" xfId="1" applyNumberFormat="1" applyFont="1" applyFill="1" applyBorder="1" applyAlignment="1">
      <alignment horizontal="center" vertical="center"/>
    </xf>
    <xf numFmtId="5" fontId="0" fillId="0" borderId="61" xfId="0" applyNumberFormat="1" applyFill="1" applyBorder="1" applyAlignment="1">
      <alignment vertical="center"/>
    </xf>
    <xf numFmtId="0" fontId="0" fillId="0" borderId="44" xfId="0" applyFill="1" applyBorder="1" applyAlignment="1">
      <alignment horizontal="center" vertical="center"/>
    </xf>
    <xf numFmtId="164" fontId="0" fillId="0" borderId="44" xfId="1" applyNumberFormat="1" applyFont="1" applyBorder="1" applyAlignment="1">
      <alignment horizontal="center" vertical="center"/>
    </xf>
    <xf numFmtId="0" fontId="3" fillId="3" borderId="2" xfId="0" applyFont="1" applyFill="1" applyBorder="1" applyAlignment="1">
      <alignment horizontal="center" vertical="center" wrapText="1"/>
    </xf>
    <xf numFmtId="6" fontId="0" fillId="0" borderId="25" xfId="0" applyNumberFormat="1" applyFill="1" applyBorder="1" applyAlignment="1">
      <alignment vertical="center"/>
    </xf>
    <xf numFmtId="6" fontId="0" fillId="0" borderId="28" xfId="0" applyNumberFormat="1" applyFill="1" applyBorder="1" applyAlignment="1">
      <alignment vertical="center"/>
    </xf>
    <xf numFmtId="6" fontId="0" fillId="0" borderId="22" xfId="0" applyNumberFormat="1" applyFill="1" applyBorder="1" applyAlignment="1">
      <alignment vertical="center"/>
    </xf>
    <xf numFmtId="6" fontId="0" fillId="0" borderId="21" xfId="0" applyNumberFormat="1" applyFill="1" applyBorder="1" applyAlignment="1">
      <alignment vertical="center"/>
    </xf>
    <xf numFmtId="6" fontId="0" fillId="0" borderId="10" xfId="0" applyNumberFormat="1" applyFill="1" applyBorder="1" applyAlignment="1">
      <alignment vertical="center"/>
    </xf>
    <xf numFmtId="6" fontId="0" fillId="0" borderId="11" xfId="0" applyNumberFormat="1" applyFill="1" applyBorder="1" applyAlignment="1">
      <alignment vertical="center"/>
    </xf>
    <xf numFmtId="6" fontId="3" fillId="3" borderId="40" xfId="0" applyNumberFormat="1" applyFont="1" applyFill="1" applyBorder="1"/>
    <xf numFmtId="6" fontId="3" fillId="3" borderId="44" xfId="0" applyNumberFormat="1" applyFont="1" applyFill="1" applyBorder="1"/>
    <xf numFmtId="164" fontId="3" fillId="6" borderId="23" xfId="1" applyNumberFormat="1" applyFont="1" applyFill="1" applyBorder="1"/>
    <xf numFmtId="164" fontId="3" fillId="6" borderId="42" xfId="1" applyNumberFormat="1" applyFont="1" applyFill="1" applyBorder="1"/>
    <xf numFmtId="164" fontId="3" fillId="6" borderId="70" xfId="1" applyNumberFormat="1" applyFont="1" applyFill="1" applyBorder="1"/>
    <xf numFmtId="164" fontId="3" fillId="6" borderId="70" xfId="1" applyNumberFormat="1" applyFont="1" applyFill="1" applyBorder="1" applyAlignment="1">
      <alignment horizontal="right"/>
    </xf>
    <xf numFmtId="5" fontId="0" fillId="6" borderId="40" xfId="1" applyNumberFormat="1" applyFont="1" applyFill="1" applyBorder="1" applyAlignment="1">
      <alignment vertical="center"/>
    </xf>
    <xf numFmtId="5" fontId="0" fillId="6" borderId="44" xfId="1" applyNumberFormat="1" applyFont="1" applyFill="1" applyBorder="1" applyAlignment="1">
      <alignment vertical="center"/>
    </xf>
    <xf numFmtId="10" fontId="0" fillId="0" borderId="54" xfId="3" applyNumberFormat="1" applyFont="1" applyFill="1" applyBorder="1" applyAlignment="1">
      <alignment vertical="center"/>
    </xf>
    <xf numFmtId="169" fontId="0" fillId="0" borderId="3" xfId="3" applyNumberFormat="1" applyFont="1" applyFill="1" applyBorder="1" applyAlignment="1">
      <alignment vertical="center"/>
    </xf>
    <xf numFmtId="169" fontId="0" fillId="8" borderId="3" xfId="3" applyNumberFormat="1" applyFont="1" applyFill="1" applyBorder="1" applyAlignment="1">
      <alignment vertical="center"/>
    </xf>
    <xf numFmtId="164" fontId="0" fillId="0" borderId="47" xfId="1" applyNumberFormat="1" applyFont="1" applyFill="1" applyBorder="1" applyAlignment="1">
      <alignment vertical="center"/>
    </xf>
    <xf numFmtId="164" fontId="0" fillId="0" borderId="7" xfId="1" applyNumberFormat="1" applyFont="1" applyFill="1" applyBorder="1" applyAlignment="1">
      <alignment vertical="center"/>
    </xf>
    <xf numFmtId="6" fontId="0" fillId="0" borderId="6" xfId="0" applyNumberFormat="1" applyFill="1" applyBorder="1" applyAlignment="1">
      <alignment vertical="center"/>
    </xf>
    <xf numFmtId="6" fontId="0" fillId="0" borderId="7" xfId="0" applyNumberFormat="1" applyFill="1" applyBorder="1" applyAlignment="1">
      <alignment vertical="center"/>
    </xf>
    <xf numFmtId="169" fontId="0" fillId="0" borderId="27" xfId="3" applyNumberFormat="1" applyFont="1" applyFill="1" applyBorder="1" applyAlignment="1">
      <alignment horizontal="center"/>
    </xf>
    <xf numFmtId="164" fontId="0" fillId="0" borderId="54" xfId="1" applyNumberFormat="1" applyFont="1" applyFill="1" applyBorder="1" applyAlignment="1">
      <alignment vertical="center"/>
    </xf>
    <xf numFmtId="0" fontId="0" fillId="0" borderId="0" xfId="0" applyFill="1"/>
    <xf numFmtId="0" fontId="19" fillId="0" borderId="0" xfId="6" applyFont="1"/>
    <xf numFmtId="0" fontId="18" fillId="0" borderId="0" xfId="6"/>
    <xf numFmtId="0" fontId="18" fillId="0" borderId="0" xfId="6" applyAlignment="1">
      <alignment horizontal="center"/>
    </xf>
    <xf numFmtId="0" fontId="18" fillId="0" borderId="0" xfId="6" applyAlignment="1">
      <alignment horizontal="center" wrapText="1"/>
    </xf>
    <xf numFmtId="0" fontId="21" fillId="10" borderId="0" xfId="6" applyFont="1" applyFill="1" applyBorder="1" applyAlignment="1">
      <alignment horizontal="center" wrapText="1"/>
    </xf>
    <xf numFmtId="0" fontId="21" fillId="4" borderId="0" xfId="0" applyFont="1" applyFill="1" applyBorder="1" applyAlignment="1">
      <alignment horizontal="center" wrapText="1"/>
    </xf>
    <xf numFmtId="0" fontId="22" fillId="10" borderId="0" xfId="6" applyFont="1" applyFill="1" applyBorder="1" applyAlignment="1">
      <alignment horizontal="center" wrapText="1"/>
    </xf>
    <xf numFmtId="0" fontId="18" fillId="0" borderId="0" xfId="6" applyAlignment="1">
      <alignment horizontal="center" vertical="center" wrapText="1"/>
    </xf>
    <xf numFmtId="0" fontId="22" fillId="10" borderId="0" xfId="6" applyFont="1" applyFill="1" applyBorder="1" applyAlignment="1">
      <alignment horizontal="center" vertical="center" wrapText="1"/>
    </xf>
    <xf numFmtId="0" fontId="22" fillId="10" borderId="0" xfId="6" quotePrefix="1" applyFont="1" applyFill="1" applyBorder="1" applyAlignment="1">
      <alignment horizontal="center" vertical="center" wrapText="1"/>
    </xf>
    <xf numFmtId="0" fontId="21" fillId="0" borderId="0" xfId="6" applyFont="1" applyBorder="1" applyAlignment="1">
      <alignment horizontal="left"/>
    </xf>
    <xf numFmtId="0" fontId="21" fillId="0" borderId="0" xfId="6" applyFont="1" applyBorder="1" applyAlignment="1">
      <alignment horizontal="center"/>
    </xf>
    <xf numFmtId="164" fontId="21" fillId="0" borderId="0" xfId="1" applyNumberFormat="1" applyFont="1" applyBorder="1" applyAlignment="1">
      <alignment horizontal="right"/>
    </xf>
    <xf numFmtId="10" fontId="22" fillId="0" borderId="0" xfId="3" applyNumberFormat="1" applyFont="1" applyBorder="1" applyAlignment="1">
      <alignment horizontal="right"/>
    </xf>
    <xf numFmtId="3" fontId="22" fillId="0" borderId="0" xfId="6" applyNumberFormat="1" applyFont="1" applyBorder="1" applyAlignment="1">
      <alignment horizontal="center"/>
    </xf>
    <xf numFmtId="10" fontId="21" fillId="0" borderId="0" xfId="1" applyNumberFormat="1" applyFont="1" applyBorder="1" applyAlignment="1">
      <alignment horizontal="right"/>
    </xf>
    <xf numFmtId="10" fontId="22" fillId="0" borderId="0" xfId="1" applyNumberFormat="1" applyFont="1" applyBorder="1" applyAlignment="1">
      <alignment horizontal="right"/>
    </xf>
    <xf numFmtId="164" fontId="21" fillId="0" borderId="0" xfId="1" applyNumberFormat="1" applyFont="1" applyBorder="1" applyAlignment="1">
      <alignment horizontal="center"/>
    </xf>
    <xf numFmtId="0" fontId="21" fillId="0" borderId="0" xfId="6" applyFont="1" applyBorder="1" applyAlignment="1">
      <alignment horizontal="right"/>
    </xf>
    <xf numFmtId="37" fontId="0" fillId="0" borderId="6" xfId="1" applyNumberFormat="1" applyFont="1" applyFill="1" applyBorder="1" applyAlignment="1">
      <alignment horizontal="right"/>
    </xf>
    <xf numFmtId="5" fontId="0" fillId="0" borderId="6" xfId="1" applyNumberFormat="1" applyFont="1" applyFill="1" applyBorder="1" applyAlignment="1">
      <alignment horizontal="right"/>
    </xf>
    <xf numFmtId="5" fontId="0" fillId="0" borderId="7" xfId="1" applyNumberFormat="1" applyFont="1" applyFill="1" applyBorder="1" applyAlignment="1">
      <alignment horizontal="right"/>
    </xf>
    <xf numFmtId="164" fontId="0" fillId="0" borderId="6" xfId="1" applyNumberFormat="1" applyFont="1" applyFill="1" applyBorder="1" applyAlignment="1">
      <alignment horizontal="right"/>
    </xf>
    <xf numFmtId="5" fontId="0" fillId="0" borderId="64" xfId="0" applyNumberFormat="1" applyFill="1" applyBorder="1" applyAlignment="1">
      <alignment vertical="center"/>
    </xf>
    <xf numFmtId="5" fontId="0" fillId="0" borderId="73" xfId="0" applyNumberFormat="1" applyFill="1" applyBorder="1" applyAlignment="1">
      <alignment vertical="center"/>
    </xf>
    <xf numFmtId="5" fontId="0" fillId="0" borderId="59" xfId="0" applyNumberFormat="1" applyFill="1" applyBorder="1" applyAlignment="1">
      <alignment vertical="center"/>
    </xf>
    <xf numFmtId="5" fontId="0" fillId="0" borderId="2" xfId="0" applyNumberFormat="1" applyFill="1" applyBorder="1" applyAlignment="1">
      <alignment vertical="center"/>
    </xf>
    <xf numFmtId="5" fontId="0" fillId="0" borderId="37" xfId="0" applyNumberFormat="1" applyFill="1" applyBorder="1" applyAlignment="1">
      <alignment vertical="center"/>
    </xf>
    <xf numFmtId="5" fontId="0" fillId="0" borderId="10" xfId="0" applyNumberFormat="1" applyFill="1" applyBorder="1" applyAlignment="1">
      <alignment vertical="center"/>
    </xf>
    <xf numFmtId="5" fontId="0" fillId="0" borderId="40" xfId="0" applyNumberFormat="1" applyFill="1" applyBorder="1" applyAlignment="1">
      <alignment vertical="center"/>
    </xf>
    <xf numFmtId="5" fontId="0" fillId="0" borderId="16" xfId="0" applyNumberFormat="1" applyFill="1" applyBorder="1" applyAlignment="1">
      <alignment vertical="center"/>
    </xf>
    <xf numFmtId="5" fontId="0" fillId="0" borderId="23" xfId="0" applyNumberFormat="1" applyFill="1" applyBorder="1" applyAlignment="1">
      <alignment vertical="center"/>
    </xf>
    <xf numFmtId="5" fontId="0" fillId="0" borderId="25" xfId="0" applyNumberFormat="1" applyFill="1" applyBorder="1" applyAlignment="1">
      <alignment vertical="center"/>
    </xf>
    <xf numFmtId="5" fontId="0" fillId="0" borderId="22" xfId="0" applyNumberFormat="1" applyFill="1" applyBorder="1" applyAlignment="1">
      <alignment vertical="center"/>
    </xf>
    <xf numFmtId="5" fontId="0" fillId="0" borderId="32" xfId="0" applyNumberFormat="1" applyFill="1" applyBorder="1" applyAlignment="1">
      <alignment vertical="center"/>
    </xf>
    <xf numFmtId="5" fontId="0" fillId="0" borderId="27" xfId="0" applyNumberFormat="1" applyFill="1" applyBorder="1" applyAlignment="1">
      <alignment vertical="center"/>
    </xf>
    <xf numFmtId="5" fontId="3" fillId="4" borderId="40" xfId="1" applyNumberFormat="1" applyFont="1" applyFill="1" applyBorder="1" applyAlignment="1"/>
    <xf numFmtId="5" fontId="3" fillId="4" borderId="43" xfId="1" applyNumberFormat="1" applyFont="1" applyFill="1" applyBorder="1" applyAlignment="1"/>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14" fillId="0" borderId="46" xfId="0" applyFont="1" applyFill="1" applyBorder="1" applyAlignment="1">
      <alignment horizontal="left" wrapText="1"/>
    </xf>
    <xf numFmtId="0" fontId="14" fillId="0" borderId="0" xfId="0" applyFont="1" applyAlignment="1">
      <alignment horizontal="left" wrapText="1"/>
    </xf>
    <xf numFmtId="0" fontId="0" fillId="0" borderId="0" xfId="0" applyAlignment="1">
      <alignment horizontal="left" wrapText="1"/>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0" fillId="5" borderId="53" xfId="0" applyFill="1" applyBorder="1" applyAlignment="1">
      <alignment horizontal="left" vertical="center"/>
    </xf>
    <xf numFmtId="0" fontId="0" fillId="0" borderId="64" xfId="0" applyBorder="1" applyAlignment="1">
      <alignment horizontal="left" vertical="center" wrapText="1"/>
    </xf>
    <xf numFmtId="0" fontId="0" fillId="0" borderId="61" xfId="0" applyBorder="1" applyAlignment="1">
      <alignment horizontal="left" vertical="center" wrapText="1"/>
    </xf>
    <xf numFmtId="0" fontId="0" fillId="0" borderId="50" xfId="0" applyBorder="1" applyAlignment="1">
      <alignment horizontal="left" vertical="center" wrapText="1"/>
    </xf>
    <xf numFmtId="0" fontId="0" fillId="0" borderId="29"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6" fillId="2" borderId="64" xfId="0" applyFont="1" applyFill="1" applyBorder="1" applyAlignment="1">
      <alignment horizontal="center" vertical="center"/>
    </xf>
    <xf numFmtId="0" fontId="6"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64" fontId="8" fillId="2" borderId="2" xfId="1" applyNumberFormat="1" applyFont="1" applyFill="1" applyBorder="1" applyAlignment="1">
      <alignment horizontal="center" vertical="center" wrapText="1"/>
    </xf>
    <xf numFmtId="164" fontId="8" fillId="2" borderId="3" xfId="1" applyNumberFormat="1" applyFont="1" applyFill="1" applyBorder="1" applyAlignment="1">
      <alignment horizontal="center" vertical="center" wrapText="1"/>
    </xf>
    <xf numFmtId="164" fontId="8" fillId="7" borderId="2" xfId="1" applyNumberFormat="1" applyFont="1" applyFill="1" applyBorder="1" applyAlignment="1">
      <alignment horizontal="center" vertical="center" wrapText="1"/>
    </xf>
    <xf numFmtId="164" fontId="8" fillId="7" borderId="3" xfId="1" applyNumberFormat="1" applyFont="1" applyFill="1" applyBorder="1" applyAlignment="1">
      <alignment horizontal="center" vertical="center" wrapText="1"/>
    </xf>
    <xf numFmtId="0" fontId="6" fillId="2" borderId="64"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7" borderId="64"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0" fillId="0" borderId="63" xfId="0" applyBorder="1" applyAlignment="1">
      <alignment horizontal="left" vertical="center" wrapText="1"/>
    </xf>
    <xf numFmtId="0" fontId="0" fillId="0" borderId="73" xfId="0" applyBorder="1" applyAlignment="1">
      <alignment horizontal="left" vertical="center" wrapText="1"/>
    </xf>
    <xf numFmtId="0" fontId="6" fillId="2" borderId="1" xfId="0" applyFont="1" applyFill="1" applyBorder="1" applyAlignment="1">
      <alignment horizontal="center" vertical="center" wrapText="1"/>
    </xf>
    <xf numFmtId="164" fontId="8" fillId="2" borderId="59" xfId="1" applyNumberFormat="1" applyFont="1" applyFill="1" applyBorder="1" applyAlignment="1">
      <alignment horizontal="center" vertical="center" wrapText="1"/>
    </xf>
    <xf numFmtId="164" fontId="8" fillId="2" borderId="65" xfId="1" applyNumberFormat="1"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3" xfId="0" applyFont="1" applyFill="1" applyBorder="1" applyAlignment="1">
      <alignment horizontal="center" vertical="center"/>
    </xf>
    <xf numFmtId="0" fontId="0" fillId="0" borderId="68" xfId="0" applyBorder="1" applyAlignment="1">
      <alignment horizontal="left" vertical="center" wrapText="1"/>
    </xf>
    <xf numFmtId="0" fontId="20" fillId="2" borderId="0" xfId="6" applyFont="1" applyFill="1" applyBorder="1" applyAlignment="1">
      <alignment horizontal="center" vertical="center" wrapText="1"/>
    </xf>
    <xf numFmtId="0" fontId="0" fillId="11" borderId="30" xfId="0" applyFill="1" applyBorder="1" applyAlignment="1" applyProtection="1">
      <alignment horizontal="center" vertical="center"/>
      <protection hidden="1"/>
    </xf>
    <xf numFmtId="0" fontId="0" fillId="11" borderId="36" xfId="0" applyFill="1" applyBorder="1" applyAlignment="1" applyProtection="1">
      <alignment horizontal="center" vertical="center"/>
      <protection hidden="1"/>
    </xf>
    <xf numFmtId="0" fontId="0" fillId="11" borderId="36" xfId="0" applyFill="1" applyBorder="1" applyAlignment="1" applyProtection="1">
      <alignment horizontal="center" vertical="center"/>
      <protection hidden="1"/>
    </xf>
    <xf numFmtId="0" fontId="0" fillId="12" borderId="20" xfId="0" applyFill="1" applyBorder="1" applyAlignment="1" applyProtection="1">
      <alignment horizontal="center" vertical="center" wrapText="1"/>
      <protection hidden="1"/>
    </xf>
    <xf numFmtId="0" fontId="0" fillId="13" borderId="39" xfId="0" applyFill="1" applyBorder="1" applyAlignment="1" applyProtection="1">
      <alignment horizontal="center" vertical="center"/>
      <protection hidden="1"/>
    </xf>
    <xf numFmtId="0" fontId="0" fillId="13" borderId="30" xfId="0" applyFill="1" applyBorder="1" applyAlignment="1" applyProtection="1">
      <alignment horizontal="center" vertical="center"/>
      <protection hidden="1"/>
    </xf>
    <xf numFmtId="0" fontId="0" fillId="13" borderId="36" xfId="0" applyFill="1" applyBorder="1" applyAlignment="1" applyProtection="1">
      <alignment horizontal="center" vertical="center"/>
      <protection hidden="1"/>
    </xf>
    <xf numFmtId="0" fontId="0" fillId="14" borderId="39" xfId="0" applyFill="1" applyBorder="1" applyAlignment="1" applyProtection="1">
      <alignment horizontal="center" vertical="center" wrapText="1"/>
      <protection hidden="1"/>
    </xf>
    <xf numFmtId="0" fontId="0" fillId="14" borderId="30" xfId="0" applyFill="1" applyBorder="1" applyAlignment="1" applyProtection="1">
      <alignment horizontal="center" vertical="center" wrapText="1"/>
      <protection hidden="1"/>
    </xf>
    <xf numFmtId="0" fontId="0" fillId="14" borderId="36" xfId="0" applyFill="1" applyBorder="1" applyAlignment="1" applyProtection="1">
      <alignment horizontal="center" vertical="center" wrapText="1"/>
      <protection hidden="1"/>
    </xf>
    <xf numFmtId="0" fontId="0" fillId="15" borderId="20" xfId="0" applyFill="1" applyBorder="1" applyAlignment="1" applyProtection="1">
      <alignment horizontal="center" vertical="center"/>
      <protection hidden="1"/>
    </xf>
    <xf numFmtId="0" fontId="14" fillId="15" borderId="20" xfId="0" applyFont="1" applyFill="1" applyBorder="1" applyAlignment="1" applyProtection="1">
      <alignment horizontal="center" vertical="center"/>
      <protection hidden="1"/>
    </xf>
    <xf numFmtId="0" fontId="14" fillId="15" borderId="34" xfId="0" applyFont="1" applyFill="1" applyBorder="1" applyAlignment="1" applyProtection="1">
      <alignment horizontal="center" vertical="center"/>
      <protection hidden="1"/>
    </xf>
    <xf numFmtId="0" fontId="0" fillId="16" borderId="20" xfId="0" applyFill="1" applyBorder="1" applyAlignment="1" applyProtection="1">
      <alignment horizontal="center" vertical="center" wrapText="1"/>
      <protection hidden="1"/>
    </xf>
    <xf numFmtId="44" fontId="0" fillId="17" borderId="20" xfId="0" applyNumberFormat="1" applyFill="1" applyBorder="1" applyAlignment="1" applyProtection="1">
      <alignment horizontal="center" vertical="center" wrapText="1"/>
      <protection hidden="1"/>
    </xf>
    <xf numFmtId="0" fontId="14" fillId="18" borderId="20" xfId="0" applyFont="1" applyFill="1" applyBorder="1" applyAlignment="1" applyProtection="1">
      <alignment horizontal="center" vertical="center" wrapText="1"/>
      <protection hidden="1"/>
    </xf>
    <xf numFmtId="0" fontId="0" fillId="18" borderId="20" xfId="0" applyFill="1" applyBorder="1" applyAlignment="1" applyProtection="1">
      <alignment horizontal="center" vertical="center" wrapText="1"/>
      <protection hidden="1"/>
    </xf>
    <xf numFmtId="0" fontId="0" fillId="0" borderId="20" xfId="0" applyBorder="1" applyProtection="1">
      <protection hidden="1"/>
    </xf>
    <xf numFmtId="0" fontId="0" fillId="0" borderId="39" xfId="0" applyBorder="1" applyProtection="1">
      <protection hidden="1"/>
    </xf>
    <xf numFmtId="0" fontId="0" fillId="0" borderId="20" xfId="0" applyFill="1" applyBorder="1" applyAlignment="1">
      <alignment horizontal="left" vertical="center" wrapText="1"/>
    </xf>
    <xf numFmtId="0" fontId="0" fillId="0" borderId="36" xfId="0" applyBorder="1" applyProtection="1">
      <protection hidden="1"/>
    </xf>
    <xf numFmtId="44" fontId="0" fillId="0" borderId="20" xfId="2" applyFont="1" applyBorder="1" applyProtection="1">
      <protection hidden="1"/>
    </xf>
    <xf numFmtId="5" fontId="0" fillId="0" borderId="20" xfId="2" applyNumberFormat="1" applyFont="1" applyBorder="1" applyProtection="1">
      <protection locked="0"/>
    </xf>
    <xf numFmtId="171" fontId="0" fillId="0" borderId="20" xfId="0" applyNumberFormat="1" applyBorder="1"/>
    <xf numFmtId="0" fontId="0" fillId="0" borderId="74" xfId="0" applyBorder="1" applyProtection="1">
      <protection hidden="1"/>
    </xf>
    <xf numFmtId="0" fontId="0" fillId="0" borderId="34" xfId="0" applyFill="1" applyBorder="1" applyAlignment="1">
      <alignment vertical="center" wrapText="1"/>
    </xf>
    <xf numFmtId="0" fontId="0" fillId="0" borderId="20" xfId="0" applyBorder="1" applyAlignment="1">
      <alignment horizontal="left" vertical="center" wrapText="1"/>
    </xf>
    <xf numFmtId="5" fontId="0" fillId="0" borderId="20" xfId="2" applyNumberFormat="1" applyFont="1" applyBorder="1" applyProtection="1">
      <protection hidden="1"/>
    </xf>
    <xf numFmtId="44" fontId="0" fillId="0" borderId="20" xfId="2" applyFont="1" applyBorder="1" applyProtection="1">
      <protection locked="0"/>
    </xf>
    <xf numFmtId="0" fontId="0" fillId="0" borderId="27" xfId="0" applyBorder="1" applyAlignment="1">
      <alignment horizontal="left" vertical="center" wrapText="1"/>
    </xf>
    <xf numFmtId="6" fontId="0" fillId="0" borderId="20" xfId="2" applyNumberFormat="1" applyFont="1" applyBorder="1" applyProtection="1">
      <protection locked="0"/>
    </xf>
    <xf numFmtId="0" fontId="23" fillId="19" borderId="20" xfId="7" applyFont="1" applyFill="1" applyBorder="1" applyAlignment="1">
      <alignment horizontal="center"/>
    </xf>
    <xf numFmtId="0" fontId="0" fillId="0" borderId="20" xfId="0" applyFill="1" applyBorder="1"/>
    <xf numFmtId="49" fontId="0" fillId="0" borderId="20" xfId="0" applyNumberFormat="1" applyBorder="1"/>
    <xf numFmtId="49" fontId="0" fillId="0" borderId="20" xfId="0" applyNumberFormat="1" applyFill="1" applyBorder="1"/>
    <xf numFmtId="0" fontId="23" fillId="19" borderId="34" xfId="7" applyFont="1" applyFill="1" applyBorder="1" applyAlignment="1">
      <alignment horizontal="center"/>
    </xf>
    <xf numFmtId="0" fontId="12" fillId="0" borderId="20" xfId="7" applyBorder="1"/>
  </cellXfs>
  <cellStyles count="8">
    <cellStyle name="Comma" xfId="1" builtinId="3"/>
    <cellStyle name="Currency" xfId="2" builtinId="4"/>
    <cellStyle name="Normal" xfId="0" builtinId="0"/>
    <cellStyle name="Normal 10 2" xfId="4"/>
    <cellStyle name="Normal 2" xfId="5"/>
    <cellStyle name="Normal_Lookup Sheet" xfId="7"/>
    <cellStyle name="Normal_Revised Exhibit 1_021810_Eberts" xfId="6"/>
    <cellStyle name="Percent" xfId="3" builtinId="5"/>
  </cellStyles>
  <dxfs count="1">
    <dxf>
      <fill>
        <patternFill>
          <bgColor theme="7"/>
        </patternFill>
      </fill>
    </dxf>
  </dxfs>
  <tableStyles count="0" defaultTableStyle="TableStyleMedium2" defaultPivotStyle="PivotStyleLight16"/>
  <colors>
    <mruColors>
      <color rgb="FF1F45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333375</xdr:colOff>
      <xdr:row>35</xdr:row>
      <xdr:rowOff>0</xdr:rowOff>
    </xdr:from>
    <xdr:to>
      <xdr:col>9</xdr:col>
      <xdr:colOff>1038225</xdr:colOff>
      <xdr:row>64</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4324350" y="79152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Anne-Marie Peracchio" id="{AC1B343A-DF97-4857-A3FB-6FF7414B9719}" userId="S::anne-marie.peracchio@pseg1com.microsoftonline.com::bac1fb85-b25b-4bdd-87ac-c6adba1fabe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pageSetUpPr fitToPage="1"/>
  </sheetPr>
  <dimension ref="A1:Y30"/>
  <sheetViews>
    <sheetView zoomScaleNormal="100" zoomScaleSheetLayoutView="100" workbookViewId="0"/>
  </sheetViews>
  <sheetFormatPr defaultColWidth="9.33203125" defaultRowHeight="14.4" x14ac:dyDescent="0.3"/>
  <cols>
    <col min="1" max="1" width="4.44140625" customWidth="1"/>
    <col min="2" max="2" width="46.5546875" customWidth="1"/>
    <col min="3" max="3" width="36.5546875" bestFit="1" customWidth="1"/>
    <col min="4" max="4" width="14.5546875" style="2" customWidth="1"/>
    <col min="5" max="5" width="14.5546875" style="3" customWidth="1"/>
    <col min="6" max="6" width="16.33203125" customWidth="1"/>
    <col min="7" max="7" width="13.5546875" style="4" customWidth="1"/>
    <col min="8" max="8" width="13.6640625" style="4" customWidth="1"/>
    <col min="9" max="9" width="16.33203125" style="5" customWidth="1"/>
    <col min="10" max="11" width="15.6640625" customWidth="1"/>
    <col min="12" max="12" width="15.6640625" style="2" customWidth="1"/>
    <col min="13" max="13" width="18.33203125" style="3" customWidth="1"/>
    <col min="14" max="14" width="13.33203125" style="3" customWidth="1"/>
    <col min="15" max="15" width="13.5546875" customWidth="1"/>
    <col min="19" max="19" width="9.33203125" customWidth="1"/>
  </cols>
  <sheetData>
    <row r="1" spans="1:14" ht="23.4" x14ac:dyDescent="0.45">
      <c r="A1" s="1" t="s">
        <v>0</v>
      </c>
    </row>
    <row r="2" spans="1:14" x14ac:dyDescent="0.3">
      <c r="E2" s="108" t="s">
        <v>1</v>
      </c>
    </row>
    <row r="3" spans="1:14" ht="18" x14ac:dyDescent="0.35">
      <c r="A3" s="6">
        <v>1</v>
      </c>
      <c r="B3" s="6"/>
      <c r="C3" s="6"/>
      <c r="I3" s="4"/>
    </row>
    <row r="4" spans="1:14" ht="15" thickBot="1" x14ac:dyDescent="0.35"/>
    <row r="5" spans="1:14" ht="43.2" customHeight="1" thickBot="1" x14ac:dyDescent="0.35">
      <c r="A5" t="s">
        <v>2</v>
      </c>
      <c r="B5" s="629" t="s">
        <v>3</v>
      </c>
      <c r="C5" s="630"/>
      <c r="D5" s="631" t="s">
        <v>4</v>
      </c>
      <c r="E5" s="632"/>
      <c r="F5" s="633"/>
      <c r="G5" s="634" t="s">
        <v>5</v>
      </c>
      <c r="H5" s="635"/>
      <c r="I5" s="631" t="s">
        <v>6</v>
      </c>
      <c r="J5" s="632"/>
      <c r="K5" s="633"/>
      <c r="L5" s="163" t="s">
        <v>7</v>
      </c>
      <c r="M5" s="7" t="s">
        <v>8</v>
      </c>
      <c r="N5" s="8" t="s">
        <v>9</v>
      </c>
    </row>
    <row r="6" spans="1:14" ht="21" customHeight="1" x14ac:dyDescent="0.3">
      <c r="B6" s="629"/>
      <c r="C6" s="630"/>
      <c r="D6" s="112" t="s">
        <v>10</v>
      </c>
      <c r="E6" s="113" t="s">
        <v>11</v>
      </c>
      <c r="F6" s="114" t="s">
        <v>12</v>
      </c>
      <c r="G6" s="112" t="s">
        <v>13</v>
      </c>
      <c r="H6" s="114" t="s">
        <v>14</v>
      </c>
      <c r="I6" s="112" t="s">
        <v>15</v>
      </c>
      <c r="J6" s="113" t="s">
        <v>16</v>
      </c>
      <c r="K6" s="114"/>
      <c r="L6" s="9" t="s">
        <v>17</v>
      </c>
      <c r="M6" s="11" t="s">
        <v>18</v>
      </c>
      <c r="N6" s="10" t="s">
        <v>19</v>
      </c>
    </row>
    <row r="7" spans="1:14" ht="52.5" customHeight="1" thickBot="1" x14ac:dyDescent="0.35">
      <c r="B7" s="629"/>
      <c r="C7" s="630"/>
      <c r="D7" s="109" t="s">
        <v>20</v>
      </c>
      <c r="E7" s="12" t="s">
        <v>21</v>
      </c>
      <c r="F7" s="13" t="s">
        <v>22</v>
      </c>
      <c r="G7" s="14" t="s">
        <v>23</v>
      </c>
      <c r="H7" s="110" t="s">
        <v>24</v>
      </c>
      <c r="I7" s="14" t="s">
        <v>25</v>
      </c>
      <c r="J7" s="15" t="s">
        <v>26</v>
      </c>
      <c r="K7" s="111" t="s">
        <v>27</v>
      </c>
      <c r="L7" s="16" t="s">
        <v>28</v>
      </c>
      <c r="M7" s="17" t="s">
        <v>29</v>
      </c>
      <c r="N7" s="18" t="s">
        <v>30</v>
      </c>
    </row>
    <row r="8" spans="1:14" ht="15" thickBot="1" x14ac:dyDescent="0.35">
      <c r="B8" s="19" t="s">
        <v>31</v>
      </c>
      <c r="C8" s="117" t="s">
        <v>32</v>
      </c>
      <c r="D8" s="20"/>
      <c r="E8" s="20"/>
      <c r="F8" s="21"/>
      <c r="G8" s="22"/>
      <c r="H8" s="22"/>
      <c r="I8" s="23"/>
      <c r="J8" s="24"/>
      <c r="K8" s="24"/>
      <c r="L8" s="21"/>
      <c r="M8" s="25"/>
      <c r="N8" s="26"/>
    </row>
    <row r="9" spans="1:14" ht="15" thickBot="1" x14ac:dyDescent="0.35">
      <c r="B9" s="162"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x14ac:dyDescent="0.3">
      <c r="B10" s="636" t="s">
        <v>34</v>
      </c>
      <c r="C10" s="118" t="s">
        <v>35</v>
      </c>
      <c r="D10" s="132"/>
      <c r="E10" s="131"/>
      <c r="F10" s="130"/>
      <c r="G10" s="133"/>
      <c r="H10" s="133"/>
      <c r="I10" s="134"/>
      <c r="J10" s="135"/>
      <c r="K10" s="135"/>
      <c r="L10" s="130"/>
      <c r="M10" s="136"/>
      <c r="N10" s="137"/>
    </row>
    <row r="11" spans="1:14" x14ac:dyDescent="0.3">
      <c r="B11" s="637"/>
      <c r="C11" s="119" t="s">
        <v>36</v>
      </c>
      <c r="D11" s="132"/>
      <c r="E11" s="131"/>
      <c r="F11" s="130"/>
      <c r="G11" s="133"/>
      <c r="H11" s="133"/>
      <c r="I11" s="134"/>
      <c r="J11" s="135"/>
      <c r="K11" s="135"/>
      <c r="L11" s="130"/>
      <c r="M11" s="136"/>
      <c r="N11" s="137"/>
    </row>
    <row r="12" spans="1:14" ht="15" thickBot="1" x14ac:dyDescent="0.35">
      <c r="B12" s="638"/>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x14ac:dyDescent="0.35">
      <c r="B13" s="121" t="s">
        <v>38</v>
      </c>
      <c r="C13" s="122" t="s">
        <v>39</v>
      </c>
      <c r="D13" s="43"/>
      <c r="E13" s="43"/>
      <c r="F13" s="43"/>
      <c r="G13" s="44"/>
      <c r="H13" s="44"/>
      <c r="I13" s="45"/>
      <c r="J13" s="46" t="str">
        <f t="shared" si="2"/>
        <v>N/A</v>
      </c>
      <c r="K13" s="46" t="str">
        <f t="shared" si="0"/>
        <v>N/A</v>
      </c>
      <c r="L13" s="43"/>
      <c r="M13" s="47" t="str">
        <f t="shared" si="1"/>
        <v>N/A</v>
      </c>
      <c r="N13" s="48"/>
    </row>
    <row r="14" spans="1:14" x14ac:dyDescent="0.3">
      <c r="B14" s="54" t="s">
        <v>40</v>
      </c>
      <c r="C14" s="123"/>
      <c r="D14" s="55"/>
      <c r="E14" s="56"/>
      <c r="F14" s="55"/>
      <c r="G14" s="57"/>
      <c r="H14" s="57"/>
      <c r="I14" s="58"/>
      <c r="J14" s="59" t="str">
        <f t="shared" si="2"/>
        <v>N/A</v>
      </c>
      <c r="K14" s="59" t="str">
        <f t="shared" si="0"/>
        <v>N/A</v>
      </c>
      <c r="L14" s="60"/>
      <c r="M14" s="61" t="str">
        <f t="shared" si="1"/>
        <v>N/A</v>
      </c>
      <c r="N14" s="62"/>
    </row>
    <row r="15" spans="1:14" x14ac:dyDescent="0.3">
      <c r="B15" s="63"/>
      <c r="C15" s="64"/>
      <c r="D15" s="64"/>
      <c r="E15" s="64"/>
      <c r="F15" s="64"/>
      <c r="G15" s="64"/>
      <c r="H15" s="64"/>
      <c r="I15" s="64"/>
      <c r="J15" s="64"/>
      <c r="K15" s="64"/>
      <c r="L15" s="64"/>
      <c r="M15" s="64"/>
      <c r="N15" s="65"/>
    </row>
    <row r="16" spans="1:14" ht="15" thickBot="1" x14ac:dyDescent="0.35">
      <c r="B16" s="66" t="s">
        <v>41</v>
      </c>
      <c r="C16" s="124"/>
      <c r="D16" s="67"/>
      <c r="E16" s="67"/>
      <c r="F16" s="67"/>
      <c r="G16" s="68"/>
      <c r="H16" s="68"/>
      <c r="I16" s="69"/>
      <c r="J16" s="70"/>
      <c r="K16" s="70"/>
      <c r="L16" s="67"/>
      <c r="M16" s="71"/>
      <c r="N16" s="72"/>
    </row>
    <row r="17" spans="2:25" ht="15" thickBot="1" x14ac:dyDescent="0.35">
      <c r="B17" s="125" t="s">
        <v>42</v>
      </c>
      <c r="C17" s="122" t="s">
        <v>43</v>
      </c>
      <c r="D17" s="27"/>
      <c r="E17" s="28"/>
      <c r="F17" s="49"/>
      <c r="G17" s="49"/>
      <c r="H17" s="49"/>
      <c r="I17" s="31"/>
      <c r="J17" s="73"/>
      <c r="K17" s="50"/>
      <c r="L17" s="29"/>
      <c r="M17" s="51"/>
      <c r="N17" s="52"/>
    </row>
    <row r="18" spans="2:25" ht="19.2" customHeight="1" thickBot="1" x14ac:dyDescent="0.35">
      <c r="B18" s="626" t="s">
        <v>44</v>
      </c>
      <c r="C18" s="118" t="s">
        <v>45</v>
      </c>
      <c r="D18" s="27"/>
      <c r="E18" s="28"/>
      <c r="F18" s="49"/>
      <c r="G18" s="49"/>
      <c r="H18" s="49"/>
      <c r="I18" s="31"/>
      <c r="J18" s="73"/>
      <c r="K18" s="50"/>
      <c r="L18" s="29"/>
      <c r="M18" s="51"/>
      <c r="N18" s="52"/>
    </row>
    <row r="19" spans="2:25" x14ac:dyDescent="0.3">
      <c r="B19" s="627"/>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 thickBot="1" x14ac:dyDescent="0.35">
      <c r="B20" s="628"/>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x14ac:dyDescent="0.3">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x14ac:dyDescent="0.3">
      <c r="B22" s="63"/>
      <c r="C22" s="64"/>
      <c r="D22" s="64"/>
      <c r="E22" s="64"/>
      <c r="F22" s="64"/>
      <c r="G22" s="64"/>
      <c r="H22" s="64"/>
      <c r="I22" s="64"/>
      <c r="J22" s="64"/>
      <c r="K22" s="64"/>
      <c r="L22" s="64"/>
      <c r="M22" s="64"/>
      <c r="N22" s="65"/>
    </row>
    <row r="23" spans="2:25" x14ac:dyDescent="0.3">
      <c r="B23" s="78" t="s">
        <v>49</v>
      </c>
      <c r="C23" s="126"/>
      <c r="D23" s="79"/>
      <c r="E23" s="79"/>
      <c r="F23" s="79"/>
      <c r="G23" s="79"/>
      <c r="H23" s="79"/>
      <c r="I23" s="79"/>
      <c r="J23" s="79"/>
      <c r="K23" s="79"/>
      <c r="L23" s="79"/>
      <c r="M23" s="79"/>
      <c r="N23" s="80"/>
    </row>
    <row r="24" spans="2:25" x14ac:dyDescent="0.3">
      <c r="B24" s="81" t="s">
        <v>50</v>
      </c>
      <c r="C24" s="127"/>
      <c r="D24" s="82"/>
      <c r="E24" s="82"/>
      <c r="F24" s="83"/>
      <c r="G24" s="84"/>
      <c r="H24" s="84"/>
      <c r="I24" s="85"/>
      <c r="J24" s="86"/>
      <c r="K24" s="86"/>
      <c r="L24" s="83"/>
      <c r="M24" s="87"/>
      <c r="N24" s="88"/>
    </row>
    <row r="25" spans="2:25" x14ac:dyDescent="0.3">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x14ac:dyDescent="0.3">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x14ac:dyDescent="0.3">
      <c r="B27" s="63"/>
      <c r="C27" s="64"/>
      <c r="D27" s="64"/>
      <c r="E27" s="64"/>
      <c r="F27" s="64"/>
      <c r="G27" s="64"/>
      <c r="H27" s="64"/>
      <c r="I27" s="64"/>
      <c r="J27" s="64"/>
      <c r="K27" s="64"/>
      <c r="L27" s="64"/>
      <c r="M27" s="64"/>
      <c r="N27" s="65"/>
    </row>
    <row r="28" spans="2:25" ht="15" thickBot="1" x14ac:dyDescent="0.35">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 thickBot="1" x14ac:dyDescent="0.35">
      <c r="B29" s="95" t="s">
        <v>54</v>
      </c>
      <c r="C29" s="96"/>
      <c r="D29" s="96"/>
      <c r="E29" s="97"/>
      <c r="F29" s="96"/>
      <c r="G29" s="98"/>
      <c r="H29" s="98"/>
      <c r="I29" s="99"/>
      <c r="J29" s="100"/>
      <c r="K29" s="101"/>
      <c r="L29" s="96"/>
      <c r="M29" s="102"/>
      <c r="N29" s="103"/>
    </row>
    <row r="30" spans="2:25" x14ac:dyDescent="0.3">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7"/>
  <sheetViews>
    <sheetView zoomScaleNormal="100" workbookViewId="0">
      <pane ySplit="6" topLeftCell="A7" activePane="bottomLeft" state="frozen"/>
      <selection pane="bottomLeft" activeCell="M16" sqref="M16"/>
    </sheetView>
  </sheetViews>
  <sheetFormatPr defaultColWidth="9.33203125" defaultRowHeight="14.4" x14ac:dyDescent="0.3"/>
  <cols>
    <col min="1" max="1" width="3.109375" customWidth="1"/>
    <col min="2" max="2" width="22.109375" customWidth="1"/>
    <col min="3" max="3" width="35" customWidth="1"/>
    <col min="4" max="5" width="13.5546875" customWidth="1"/>
    <col min="6" max="8" width="14.5546875" style="2" customWidth="1"/>
    <col min="9" max="9" width="14.5546875" style="3" customWidth="1"/>
    <col min="10" max="10" width="14.5546875" customWidth="1"/>
    <col min="11" max="11" width="2.6640625" customWidth="1"/>
  </cols>
  <sheetData>
    <row r="1" spans="1:11" ht="23.4" x14ac:dyDescent="0.45">
      <c r="A1" s="1" t="s">
        <v>0</v>
      </c>
      <c r="F1"/>
      <c r="G1"/>
      <c r="H1"/>
      <c r="I1"/>
    </row>
    <row r="2" spans="1:11" x14ac:dyDescent="0.3">
      <c r="F2"/>
      <c r="G2"/>
      <c r="H2"/>
      <c r="I2"/>
    </row>
    <row r="3" spans="1:11" ht="18.600000000000001" thickBot="1" x14ac:dyDescent="0.4">
      <c r="A3" s="6"/>
      <c r="B3" s="6" t="s">
        <v>116</v>
      </c>
      <c r="C3" s="6"/>
      <c r="D3" s="6"/>
      <c r="E3" s="6"/>
      <c r="F3" s="6"/>
      <c r="G3" s="6"/>
      <c r="H3" s="6"/>
      <c r="I3" s="6"/>
      <c r="J3" s="6"/>
    </row>
    <row r="4" spans="1:11" ht="15" thickBot="1" x14ac:dyDescent="0.35">
      <c r="A4" t="s">
        <v>2</v>
      </c>
      <c r="B4" s="251"/>
      <c r="C4" s="252"/>
      <c r="D4" s="631" t="s">
        <v>55</v>
      </c>
      <c r="E4" s="632"/>
      <c r="F4" s="632"/>
      <c r="G4" s="632"/>
      <c r="H4" s="632"/>
      <c r="I4" s="632"/>
      <c r="J4" s="633"/>
      <c r="K4" s="256"/>
    </row>
    <row r="5" spans="1:11" ht="21" customHeight="1" x14ac:dyDescent="0.3">
      <c r="B5" s="224"/>
      <c r="C5" s="254"/>
      <c r="D5" s="9" t="s">
        <v>17</v>
      </c>
      <c r="E5" s="147" t="s">
        <v>59</v>
      </c>
      <c r="F5" s="9" t="s">
        <v>19</v>
      </c>
      <c r="G5" s="147" t="s">
        <v>60</v>
      </c>
      <c r="H5" s="147" t="s">
        <v>61</v>
      </c>
      <c r="I5" s="139" t="s">
        <v>62</v>
      </c>
      <c r="J5" s="257" t="s">
        <v>63</v>
      </c>
      <c r="K5" s="256"/>
    </row>
    <row r="6" spans="1:11" ht="48.6" thickBot="1" x14ac:dyDescent="0.35">
      <c r="B6" s="225"/>
      <c r="C6" s="255"/>
      <c r="D6" s="463" t="s">
        <v>95</v>
      </c>
      <c r="E6" s="462" t="s">
        <v>96</v>
      </c>
      <c r="F6" s="109" t="s">
        <v>97</v>
      </c>
      <c r="G6" s="149" t="s">
        <v>69</v>
      </c>
      <c r="H6" s="149" t="s">
        <v>148</v>
      </c>
      <c r="I6" s="464" t="s">
        <v>98</v>
      </c>
      <c r="J6" s="465" t="s">
        <v>150</v>
      </c>
      <c r="K6" s="256"/>
    </row>
    <row r="7" spans="1:11" ht="16.8" thickBot="1" x14ac:dyDescent="0.35">
      <c r="B7" s="182" t="s">
        <v>31</v>
      </c>
      <c r="C7" s="238" t="s">
        <v>99</v>
      </c>
      <c r="D7" s="166"/>
      <c r="E7" s="167"/>
      <c r="F7" s="167"/>
      <c r="G7" s="167"/>
      <c r="H7" s="167"/>
      <c r="I7" s="167"/>
      <c r="J7" s="184"/>
      <c r="K7" s="171"/>
    </row>
    <row r="8" spans="1:11" x14ac:dyDescent="0.3">
      <c r="B8" s="645" t="s">
        <v>70</v>
      </c>
      <c r="C8" s="237" t="s">
        <v>109</v>
      </c>
      <c r="D8" s="283">
        <v>15268.784600000001</v>
      </c>
      <c r="E8" s="284"/>
      <c r="F8" s="283">
        <v>22463.284100000001</v>
      </c>
      <c r="G8" s="403"/>
      <c r="H8" s="283">
        <v>16687.401900000001</v>
      </c>
      <c r="I8" s="339">
        <v>0.81600000000000006</v>
      </c>
      <c r="J8" s="185">
        <v>139421.82550000001</v>
      </c>
      <c r="K8" s="169"/>
    </row>
    <row r="9" spans="1:11" ht="15" thickBot="1" x14ac:dyDescent="0.35">
      <c r="B9" s="646"/>
      <c r="C9" s="391" t="s">
        <v>104</v>
      </c>
      <c r="D9" s="392">
        <v>127627.09011017336</v>
      </c>
      <c r="E9" s="393"/>
      <c r="F9" s="394">
        <v>187529.0086479623</v>
      </c>
      <c r="G9" s="422"/>
      <c r="H9" s="394">
        <v>139484.87719999999</v>
      </c>
      <c r="I9" s="395">
        <v>14.809754205059381</v>
      </c>
      <c r="J9" s="396">
        <v>1843902.846962</v>
      </c>
      <c r="K9" s="169"/>
    </row>
    <row r="10" spans="1:11" ht="15" thickBot="1" x14ac:dyDescent="0.35">
      <c r="B10" s="233"/>
      <c r="C10" s="397" t="s">
        <v>113</v>
      </c>
      <c r="D10" s="398">
        <v>142895.87471017338</v>
      </c>
      <c r="E10" s="399">
        <v>134052.72326200001</v>
      </c>
      <c r="F10" s="400">
        <v>209992.29274796229</v>
      </c>
      <c r="G10" s="390">
        <v>1.5665</v>
      </c>
      <c r="H10" s="400">
        <v>156172.27909999999</v>
      </c>
      <c r="I10" s="401">
        <v>15.625754205059382</v>
      </c>
      <c r="J10" s="402">
        <v>1983324.672462</v>
      </c>
      <c r="K10" s="169"/>
    </row>
    <row r="11" spans="1:11" x14ac:dyDescent="0.3">
      <c r="B11" s="649" t="s">
        <v>34</v>
      </c>
      <c r="C11" s="386" t="s">
        <v>71</v>
      </c>
      <c r="D11" s="293">
        <v>153.77642115008499</v>
      </c>
      <c r="E11" s="284"/>
      <c r="F11" s="283">
        <v>219.73960069358299</v>
      </c>
      <c r="G11" s="403"/>
      <c r="H11" s="283">
        <v>168.06370000000001</v>
      </c>
      <c r="I11" s="339">
        <v>0</v>
      </c>
      <c r="J11" s="185">
        <v>1609.5484930000002</v>
      </c>
      <c r="K11" s="174"/>
    </row>
    <row r="12" spans="1:11" ht="15" thickBot="1" x14ac:dyDescent="0.35">
      <c r="B12" s="650"/>
      <c r="C12" s="387" t="s">
        <v>72</v>
      </c>
      <c r="D12" s="296">
        <v>1136.1718120632131</v>
      </c>
      <c r="E12" s="385"/>
      <c r="F12" s="298">
        <v>1562.790753872086</v>
      </c>
      <c r="G12" s="423"/>
      <c r="H12" s="298">
        <v>1241.7330999999999</v>
      </c>
      <c r="I12" s="366">
        <v>0.122672345594768</v>
      </c>
      <c r="J12" s="235">
        <v>15559.672866999999</v>
      </c>
      <c r="K12" s="174"/>
    </row>
    <row r="13" spans="1:11" ht="15" thickBot="1" x14ac:dyDescent="0.35">
      <c r="B13" s="442"/>
      <c r="C13" s="397" t="s">
        <v>112</v>
      </c>
      <c r="D13" s="398">
        <v>1289.9482332132982</v>
      </c>
      <c r="E13" s="399">
        <v>15976.963202000001</v>
      </c>
      <c r="F13" s="400">
        <v>1782.5303545656691</v>
      </c>
      <c r="G13" s="390">
        <v>0.1116</v>
      </c>
      <c r="H13" s="400">
        <v>1409.7967999999998</v>
      </c>
      <c r="I13" s="401">
        <v>0.122672345594768</v>
      </c>
      <c r="J13" s="402">
        <v>17169.22136</v>
      </c>
      <c r="K13" s="174"/>
    </row>
    <row r="14" spans="1:11" ht="15" thickBot="1" x14ac:dyDescent="0.35">
      <c r="B14" s="426" t="s">
        <v>103</v>
      </c>
      <c r="C14" s="175" t="s">
        <v>107</v>
      </c>
      <c r="D14" s="299">
        <v>15301.840784599997</v>
      </c>
      <c r="E14" s="381">
        <v>9762.1045099999992</v>
      </c>
      <c r="F14" s="170">
        <v>15348.866140894997</v>
      </c>
      <c r="G14" s="424">
        <v>1.5723</v>
      </c>
      <c r="H14" s="170">
        <v>16723.529299999998</v>
      </c>
      <c r="I14" s="367">
        <v>1.1019013336109871</v>
      </c>
      <c r="J14" s="236">
        <v>228914.08028699996</v>
      </c>
      <c r="K14" s="174"/>
    </row>
    <row r="15" spans="1:11" ht="36.75" customHeight="1" thickBot="1" x14ac:dyDescent="0.35">
      <c r="B15" s="165" t="s">
        <v>38</v>
      </c>
      <c r="C15" s="165" t="s">
        <v>108</v>
      </c>
      <c r="D15" s="300">
        <v>11237.919</v>
      </c>
      <c r="E15" s="301">
        <v>98031.308038999996</v>
      </c>
      <c r="F15" s="300">
        <v>22848.046000000002</v>
      </c>
      <c r="G15" s="407">
        <v>0.2331</v>
      </c>
      <c r="H15" s="358">
        <v>12282.03</v>
      </c>
      <c r="I15" s="368">
        <v>0</v>
      </c>
      <c r="J15" s="360">
        <v>11237.919</v>
      </c>
      <c r="K15" s="169"/>
    </row>
    <row r="16" spans="1:11" ht="21" customHeight="1" thickBot="1" x14ac:dyDescent="0.35">
      <c r="B16" s="187" t="s">
        <v>40</v>
      </c>
      <c r="C16" s="197"/>
      <c r="D16" s="302">
        <v>170725.58272798668</v>
      </c>
      <c r="E16" s="303">
        <v>257823.09901300003</v>
      </c>
      <c r="F16" s="192">
        <v>249971.73524342297</v>
      </c>
      <c r="G16" s="408">
        <v>0.96950000000000003</v>
      </c>
      <c r="H16" s="192">
        <v>186587.63519999999</v>
      </c>
      <c r="I16" s="369">
        <v>16.850327884265138</v>
      </c>
      <c r="J16" s="194">
        <v>2240645.8931090003</v>
      </c>
      <c r="K16" s="171"/>
    </row>
    <row r="17" spans="2:11" ht="15" thickBot="1" x14ac:dyDescent="0.35">
      <c r="B17" s="141"/>
      <c r="C17" s="199"/>
      <c r="D17" s="304"/>
      <c r="E17" s="305"/>
      <c r="F17" s="306"/>
      <c r="G17" s="409"/>
      <c r="H17" s="306"/>
      <c r="I17" s="370"/>
      <c r="J17" s="307"/>
      <c r="K17" s="172"/>
    </row>
    <row r="18" spans="2:11" ht="15" thickBot="1" x14ac:dyDescent="0.35">
      <c r="B18" s="198" t="s">
        <v>41</v>
      </c>
      <c r="C18" s="196" t="s">
        <v>73</v>
      </c>
      <c r="D18" s="308"/>
      <c r="E18" s="309"/>
      <c r="F18" s="193"/>
      <c r="G18" s="410"/>
      <c r="H18" s="193"/>
      <c r="I18" s="371"/>
      <c r="J18" s="195"/>
      <c r="K18" s="171"/>
    </row>
    <row r="19" spans="2:11" ht="15" thickBot="1" x14ac:dyDescent="0.35">
      <c r="B19" s="181" t="s">
        <v>42</v>
      </c>
      <c r="C19" s="200" t="s">
        <v>74</v>
      </c>
      <c r="D19" s="293">
        <v>17326.917826549517</v>
      </c>
      <c r="E19" s="294">
        <v>45598.077446000003</v>
      </c>
      <c r="F19" s="283">
        <v>17326.917826549517</v>
      </c>
      <c r="G19" s="411">
        <v>0.38</v>
      </c>
      <c r="H19" s="283">
        <v>18936.755499999999</v>
      </c>
      <c r="I19" s="339">
        <v>7.8455143004E-2</v>
      </c>
      <c r="J19" s="185">
        <v>235475.34375622877</v>
      </c>
      <c r="K19" s="170"/>
    </row>
    <row r="20" spans="2:11" x14ac:dyDescent="0.3">
      <c r="B20" s="647" t="s">
        <v>44</v>
      </c>
      <c r="C20" s="179" t="s">
        <v>105</v>
      </c>
      <c r="D20" s="310">
        <v>36379.270815295342</v>
      </c>
      <c r="E20" s="311">
        <v>109489.09950500001</v>
      </c>
      <c r="F20" s="49">
        <v>55018.649815295343</v>
      </c>
      <c r="G20" s="412">
        <v>0.50249999999999995</v>
      </c>
      <c r="H20" s="49">
        <v>39759.255799999999</v>
      </c>
      <c r="I20" s="372">
        <v>10.52159549845792</v>
      </c>
      <c r="J20" s="227">
        <v>545413.90600261407</v>
      </c>
      <c r="K20" s="174"/>
    </row>
    <row r="21" spans="2:11" x14ac:dyDescent="0.3">
      <c r="B21" s="647"/>
      <c r="C21" s="176" t="s">
        <v>106</v>
      </c>
      <c r="D21" s="312">
        <v>534.18480820989248</v>
      </c>
      <c r="E21" s="313">
        <v>13605.203450999999</v>
      </c>
      <c r="F21" s="314">
        <v>534.18480820989248</v>
      </c>
      <c r="G21" s="413">
        <v>3.9300000000000002E-2</v>
      </c>
      <c r="H21" s="314">
        <v>583.81569999999999</v>
      </c>
      <c r="I21" s="373">
        <v>4.5615916666666687E-2</v>
      </c>
      <c r="J21" s="253">
        <v>6446.4358820989255</v>
      </c>
      <c r="K21" s="174"/>
    </row>
    <row r="22" spans="2:11" x14ac:dyDescent="0.3">
      <c r="B22" s="648"/>
      <c r="C22" s="176" t="s">
        <v>46</v>
      </c>
      <c r="D22" s="315">
        <v>0</v>
      </c>
      <c r="E22" s="316">
        <v>4120.4825629999996</v>
      </c>
      <c r="F22" s="36">
        <v>0</v>
      </c>
      <c r="G22" s="414">
        <v>0</v>
      </c>
      <c r="H22" s="36">
        <v>0</v>
      </c>
      <c r="I22" s="374">
        <v>0</v>
      </c>
      <c r="J22" s="178">
        <v>0</v>
      </c>
      <c r="K22" s="174"/>
    </row>
    <row r="23" spans="2:11" ht="15" thickBot="1" x14ac:dyDescent="0.35">
      <c r="B23" s="648"/>
      <c r="C23" s="226" t="s">
        <v>47</v>
      </c>
      <c r="D23" s="317">
        <v>0</v>
      </c>
      <c r="E23" s="297">
        <v>0</v>
      </c>
      <c r="F23" s="43">
        <v>0</v>
      </c>
      <c r="G23" s="415"/>
      <c r="H23" s="43">
        <v>0</v>
      </c>
      <c r="I23" s="366">
        <v>0</v>
      </c>
      <c r="J23" s="228">
        <v>0</v>
      </c>
      <c r="K23" s="174"/>
    </row>
    <row r="24" spans="2:11" s="104" customFormat="1" ht="21" customHeight="1" thickBot="1" x14ac:dyDescent="0.35">
      <c r="B24" s="95" t="s">
        <v>48</v>
      </c>
      <c r="C24" s="164"/>
      <c r="D24" s="318">
        <v>54240.373450054751</v>
      </c>
      <c r="E24" s="303">
        <v>172812.86296500001</v>
      </c>
      <c r="F24" s="145">
        <v>72879.752450054744</v>
      </c>
      <c r="G24" s="408">
        <v>0.42170000000000002</v>
      </c>
      <c r="H24" s="157">
        <v>59279.826999999997</v>
      </c>
      <c r="I24" s="369">
        <v>10.645666558128585</v>
      </c>
      <c r="J24" s="194">
        <v>787335.68564094184</v>
      </c>
      <c r="K24" s="171"/>
    </row>
    <row r="25" spans="2:11" ht="15" thickBot="1" x14ac:dyDescent="0.35">
      <c r="B25" s="202"/>
      <c r="C25" s="199"/>
      <c r="D25" s="319"/>
      <c r="E25" s="320"/>
      <c r="F25" s="320"/>
      <c r="G25" s="416"/>
      <c r="H25" s="320"/>
      <c r="I25" s="375"/>
      <c r="J25" s="321"/>
      <c r="K25" s="172"/>
    </row>
    <row r="26" spans="2:11" x14ac:dyDescent="0.3">
      <c r="B26" s="642" t="s">
        <v>90</v>
      </c>
      <c r="C26" s="206" t="s">
        <v>76</v>
      </c>
      <c r="D26" s="322"/>
      <c r="E26" s="323"/>
      <c r="F26" s="324"/>
      <c r="G26" s="417"/>
      <c r="H26" s="324"/>
      <c r="I26" s="376"/>
      <c r="J26" s="240"/>
      <c r="K26" s="172"/>
    </row>
    <row r="27" spans="2:11" x14ac:dyDescent="0.3">
      <c r="B27" s="643"/>
      <c r="C27" s="207" t="s">
        <v>43</v>
      </c>
      <c r="D27" s="326">
        <v>302.248797810979</v>
      </c>
      <c r="E27" s="313">
        <v>8730.6071919999995</v>
      </c>
      <c r="F27" s="314">
        <v>322.233791850979</v>
      </c>
      <c r="G27" s="413">
        <v>3.6900000000000002E-2</v>
      </c>
      <c r="H27" s="314">
        <v>330.3306</v>
      </c>
      <c r="I27" s="373">
        <v>3.3888021693428E-2</v>
      </c>
      <c r="J27" s="201">
        <v>3911.18696</v>
      </c>
      <c r="K27" s="172"/>
    </row>
    <row r="28" spans="2:11" x14ac:dyDescent="0.3">
      <c r="B28" s="643"/>
      <c r="C28" s="207" t="s">
        <v>75</v>
      </c>
      <c r="D28" s="327"/>
      <c r="E28" s="286"/>
      <c r="F28" s="288"/>
      <c r="G28" s="404"/>
      <c r="H28" s="288"/>
      <c r="I28" s="377"/>
      <c r="J28" s="241"/>
      <c r="K28" s="172"/>
    </row>
    <row r="29" spans="2:11" ht="15" thickBot="1" x14ac:dyDescent="0.35">
      <c r="B29" s="644"/>
      <c r="C29" s="208" t="s">
        <v>47</v>
      </c>
      <c r="D29" s="329"/>
      <c r="E29" s="330"/>
      <c r="F29" s="331"/>
      <c r="G29" s="418"/>
      <c r="H29" s="331"/>
      <c r="I29" s="378"/>
      <c r="J29" s="242"/>
      <c r="K29" s="172"/>
    </row>
    <row r="30" spans="2:11" ht="21" customHeight="1" thickBot="1" x14ac:dyDescent="0.35">
      <c r="B30" s="54" t="s">
        <v>50</v>
      </c>
      <c r="C30" s="204"/>
      <c r="D30" s="333">
        <v>302.248797810979</v>
      </c>
      <c r="E30" s="334">
        <v>8730.6071919999995</v>
      </c>
      <c r="F30" s="334">
        <v>322.233791850979</v>
      </c>
      <c r="G30" s="419">
        <v>3.6900000000000002E-2</v>
      </c>
      <c r="H30" s="334">
        <v>330.3306</v>
      </c>
      <c r="I30" s="379">
        <v>3.3888021693428E-2</v>
      </c>
      <c r="J30" s="205">
        <v>3911.18696</v>
      </c>
      <c r="K30" s="171"/>
    </row>
    <row r="31" spans="2:11" ht="15" thickBot="1" x14ac:dyDescent="0.35">
      <c r="B31" s="89" t="s">
        <v>51</v>
      </c>
      <c r="C31" s="138"/>
      <c r="D31" s="322"/>
      <c r="E31" s="323"/>
      <c r="F31" s="324"/>
      <c r="G31" s="417"/>
      <c r="H31" s="324"/>
      <c r="I31" s="378"/>
      <c r="J31" s="242"/>
      <c r="K31" s="170"/>
    </row>
    <row r="32" spans="2:11" ht="15" thickBot="1" x14ac:dyDescent="0.35">
      <c r="B32" s="95" t="s">
        <v>52</v>
      </c>
      <c r="C32" s="140"/>
      <c r="D32" s="322"/>
      <c r="E32" s="323"/>
      <c r="F32" s="324"/>
      <c r="G32" s="417"/>
      <c r="H32" s="324"/>
      <c r="I32" s="378"/>
      <c r="J32" s="242"/>
      <c r="K32" s="173"/>
    </row>
    <row r="33" spans="2:11" x14ac:dyDescent="0.3">
      <c r="B33" s="141"/>
      <c r="C33" s="142"/>
      <c r="D33" s="337"/>
      <c r="E33" s="305"/>
      <c r="F33" s="305"/>
      <c r="G33" s="409"/>
      <c r="H33" s="305"/>
      <c r="I33" s="370"/>
      <c r="J33" s="338"/>
      <c r="K33" s="172"/>
    </row>
    <row r="34" spans="2:11" ht="21" customHeight="1" thickBot="1" x14ac:dyDescent="0.35">
      <c r="B34" s="95" t="s">
        <v>53</v>
      </c>
      <c r="C34" s="140"/>
      <c r="D34" s="335">
        <v>225268.20497585242</v>
      </c>
      <c r="E34" s="336">
        <v>439366.56917000003</v>
      </c>
      <c r="F34" s="96">
        <v>323173.72148532869</v>
      </c>
      <c r="G34" s="408">
        <v>0.73550000000000004</v>
      </c>
      <c r="H34" s="96">
        <v>246197.79279999997</v>
      </c>
      <c r="I34" s="380">
        <v>27.529882464087152</v>
      </c>
      <c r="J34" s="177">
        <v>3031892.7657099422</v>
      </c>
      <c r="K34" s="171"/>
    </row>
    <row r="35" spans="2:11" ht="36.75" customHeight="1" x14ac:dyDescent="0.3">
      <c r="B35" s="639" t="s">
        <v>101</v>
      </c>
      <c r="C35" s="639"/>
      <c r="D35" s="639"/>
      <c r="E35" s="639"/>
      <c r="F35" s="639"/>
      <c r="G35" s="639"/>
      <c r="H35" s="639"/>
      <c r="I35" s="639"/>
      <c r="J35" s="639"/>
      <c r="K35" s="104"/>
    </row>
    <row r="36" spans="2:11" ht="37.5" customHeight="1" x14ac:dyDescent="0.3">
      <c r="B36" s="640" t="s">
        <v>102</v>
      </c>
      <c r="C36" s="640"/>
      <c r="D36" s="640"/>
      <c r="E36" s="640"/>
      <c r="F36" s="640"/>
      <c r="G36" s="640"/>
      <c r="H36" s="640"/>
      <c r="I36" s="640"/>
      <c r="J36" s="640"/>
      <c r="K36" s="104"/>
    </row>
    <row r="37" spans="2:11" ht="34.5" customHeight="1" x14ac:dyDescent="0.3">
      <c r="B37" s="641" t="s">
        <v>94</v>
      </c>
      <c r="C37" s="641"/>
      <c r="D37" s="641"/>
      <c r="E37" s="641"/>
      <c r="F37" s="641"/>
      <c r="G37" s="641"/>
      <c r="H37" s="641"/>
      <c r="I37" s="641"/>
      <c r="J37" s="641"/>
    </row>
  </sheetData>
  <mergeCells count="8">
    <mergeCell ref="B35:J35"/>
    <mergeCell ref="B36:J36"/>
    <mergeCell ref="B37:J37"/>
    <mergeCell ref="B26:B29"/>
    <mergeCell ref="D4:J4"/>
    <mergeCell ref="B8:B9"/>
    <mergeCell ref="B20:B23"/>
    <mergeCell ref="B11:B12"/>
  </mergeCells>
  <pageMargins left="0.7" right="0.7" top="0.75" bottom="0.75" header="0.3" footer="0.3"/>
  <pageSetup scale="7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zoomScaleNormal="100" workbookViewId="0">
      <pane ySplit="6" topLeftCell="A7" activePane="bottomLeft" state="frozen"/>
      <selection pane="bottomLeft" activeCell="B4" sqref="B4"/>
    </sheetView>
  </sheetViews>
  <sheetFormatPr defaultColWidth="9.33203125" defaultRowHeight="14.4" x14ac:dyDescent="0.3"/>
  <cols>
    <col min="1" max="1" width="3.109375" customWidth="1"/>
    <col min="2" max="2" width="22.109375" customWidth="1"/>
    <col min="3" max="3" width="35" customWidth="1"/>
    <col min="4" max="5" width="13.5546875" customWidth="1"/>
    <col min="6" max="8" width="14.5546875" style="2" customWidth="1"/>
    <col min="9" max="9" width="14.5546875" style="3" customWidth="1"/>
    <col min="10" max="10" width="14.5546875" customWidth="1"/>
    <col min="11" max="11" width="2.6640625" customWidth="1"/>
  </cols>
  <sheetData>
    <row r="1" spans="1:11" ht="23.4" x14ac:dyDescent="0.45">
      <c r="A1" s="1" t="s">
        <v>0</v>
      </c>
      <c r="F1"/>
      <c r="G1"/>
      <c r="H1"/>
      <c r="I1"/>
    </row>
    <row r="2" spans="1:11" x14ac:dyDescent="0.3">
      <c r="F2"/>
      <c r="G2"/>
      <c r="H2"/>
      <c r="I2"/>
    </row>
    <row r="3" spans="1:11" ht="18.600000000000001" thickBot="1" x14ac:dyDescent="0.4">
      <c r="A3" s="6"/>
      <c r="B3" s="6" t="s">
        <v>116</v>
      </c>
      <c r="C3" s="6"/>
      <c r="D3" s="6"/>
      <c r="E3" s="6"/>
      <c r="F3" s="6"/>
      <c r="G3" s="6"/>
      <c r="H3" s="6"/>
      <c r="I3" s="6"/>
      <c r="J3" s="6"/>
    </row>
    <row r="4" spans="1:11" ht="15" thickBot="1" x14ac:dyDescent="0.35">
      <c r="A4" t="s">
        <v>2</v>
      </c>
      <c r="B4" s="251"/>
      <c r="C4" s="252"/>
      <c r="D4" s="631" t="s">
        <v>55</v>
      </c>
      <c r="E4" s="632"/>
      <c r="F4" s="632"/>
      <c r="G4" s="632"/>
      <c r="H4" s="632"/>
      <c r="I4" s="632"/>
      <c r="J4" s="633"/>
      <c r="K4" s="256"/>
    </row>
    <row r="5" spans="1:11" ht="21" customHeight="1" x14ac:dyDescent="0.3">
      <c r="B5" s="224"/>
      <c r="C5" s="254"/>
      <c r="D5" s="9" t="s">
        <v>17</v>
      </c>
      <c r="E5" s="147" t="s">
        <v>59</v>
      </c>
      <c r="F5" s="9" t="s">
        <v>19</v>
      </c>
      <c r="G5" s="147" t="s">
        <v>60</v>
      </c>
      <c r="H5" s="147" t="s">
        <v>61</v>
      </c>
      <c r="I5" s="139" t="s">
        <v>62</v>
      </c>
      <c r="J5" s="257" t="s">
        <v>63</v>
      </c>
      <c r="K5" s="256"/>
    </row>
    <row r="6" spans="1:11" ht="48.6" thickBot="1" x14ac:dyDescent="0.35">
      <c r="B6" s="225"/>
      <c r="C6" s="255"/>
      <c r="D6" s="148" t="s">
        <v>88</v>
      </c>
      <c r="E6" s="148" t="s">
        <v>89</v>
      </c>
      <c r="F6" s="109" t="s">
        <v>87</v>
      </c>
      <c r="G6" s="149" t="s">
        <v>69</v>
      </c>
      <c r="H6" s="149" t="s">
        <v>149</v>
      </c>
      <c r="I6" s="12" t="s">
        <v>110</v>
      </c>
      <c r="J6" s="168" t="s">
        <v>151</v>
      </c>
      <c r="K6" s="256"/>
    </row>
    <row r="7" spans="1:11" ht="16.8" thickBot="1" x14ac:dyDescent="0.35">
      <c r="B7" s="182" t="s">
        <v>31</v>
      </c>
      <c r="C7" s="238" t="s">
        <v>99</v>
      </c>
      <c r="D7" s="166"/>
      <c r="E7" s="167"/>
      <c r="F7" s="167"/>
      <c r="G7" s="167"/>
      <c r="H7" s="167"/>
      <c r="I7" s="167"/>
      <c r="J7" s="184"/>
      <c r="K7" s="171"/>
    </row>
    <row r="8" spans="1:11" x14ac:dyDescent="0.3">
      <c r="B8" s="645" t="s">
        <v>70</v>
      </c>
      <c r="C8" s="237" t="s">
        <v>109</v>
      </c>
      <c r="D8" s="283">
        <v>303269.37579999998</v>
      </c>
      <c r="E8" s="284"/>
      <c r="F8" s="283">
        <v>369548.6017</v>
      </c>
      <c r="G8" s="403"/>
      <c r="H8" s="295">
        <v>331446.0245</v>
      </c>
      <c r="I8" s="430" t="s">
        <v>152</v>
      </c>
      <c r="J8" s="185">
        <v>2284978.5893999999</v>
      </c>
      <c r="K8" s="169"/>
    </row>
    <row r="9" spans="1:11" ht="15" thickBot="1" x14ac:dyDescent="0.35">
      <c r="B9" s="646"/>
      <c r="C9" s="391" t="s">
        <v>104</v>
      </c>
      <c r="D9" s="285">
        <v>199220.32268787699</v>
      </c>
      <c r="E9" s="286"/>
      <c r="F9" s="287">
        <v>305631.96168787696</v>
      </c>
      <c r="G9" s="404"/>
      <c r="H9" s="36">
        <v>217729.8113</v>
      </c>
      <c r="I9" s="431" t="s">
        <v>152</v>
      </c>
      <c r="J9" s="186">
        <v>2002059.0716970004</v>
      </c>
      <c r="K9" s="169"/>
    </row>
    <row r="10" spans="1:11" ht="15" thickBot="1" x14ac:dyDescent="0.35">
      <c r="B10" s="250"/>
      <c r="C10" s="397" t="s">
        <v>113</v>
      </c>
      <c r="D10" s="289">
        <v>502489.69848787697</v>
      </c>
      <c r="E10" s="290">
        <v>54841.997577000002</v>
      </c>
      <c r="F10" s="291">
        <v>675180.56338787696</v>
      </c>
      <c r="G10" s="405">
        <v>12.311</v>
      </c>
      <c r="H10" s="292">
        <v>549175.8358</v>
      </c>
      <c r="I10" s="432"/>
      <c r="J10" s="234">
        <v>4287037.6610970004</v>
      </c>
      <c r="K10" s="169"/>
    </row>
    <row r="11" spans="1:11" x14ac:dyDescent="0.3">
      <c r="B11" s="649" t="s">
        <v>34</v>
      </c>
      <c r="C11" s="386" t="s">
        <v>71</v>
      </c>
      <c r="D11" s="293">
        <v>8042.6224751111295</v>
      </c>
      <c r="E11" s="284"/>
      <c r="F11" s="283">
        <v>10744.396242210079</v>
      </c>
      <c r="G11" s="403"/>
      <c r="H11" s="295">
        <v>8789.8595999999998</v>
      </c>
      <c r="I11" s="430" t="s">
        <v>152</v>
      </c>
      <c r="J11" s="185">
        <v>105775.886511</v>
      </c>
      <c r="K11" s="174"/>
    </row>
    <row r="12" spans="1:11" ht="15" thickBot="1" x14ac:dyDescent="0.35">
      <c r="B12" s="650"/>
      <c r="C12" s="387" t="s">
        <v>72</v>
      </c>
      <c r="D12" s="296">
        <v>3205.0762828622178</v>
      </c>
      <c r="E12" s="286"/>
      <c r="F12" s="287">
        <v>4048.4612089502807</v>
      </c>
      <c r="G12" s="404"/>
      <c r="H12" s="44">
        <v>3502.8588</v>
      </c>
      <c r="I12" s="433" t="s">
        <v>152</v>
      </c>
      <c r="J12" s="235">
        <v>32103.006732999998</v>
      </c>
      <c r="K12" s="174"/>
    </row>
    <row r="13" spans="1:11" ht="15" thickBot="1" x14ac:dyDescent="0.35">
      <c r="B13" s="442"/>
      <c r="C13" s="397" t="s">
        <v>112</v>
      </c>
      <c r="D13" s="398">
        <v>11247.698757973347</v>
      </c>
      <c r="E13" s="290">
        <v>35516.612854999999</v>
      </c>
      <c r="F13" s="291">
        <v>14792.85745116036</v>
      </c>
      <c r="G13" s="405">
        <v>0.41649999999999998</v>
      </c>
      <c r="H13" s="400">
        <v>12292.7184</v>
      </c>
      <c r="I13" s="434"/>
      <c r="J13" s="402">
        <v>137878.89324400001</v>
      </c>
      <c r="K13" s="174"/>
    </row>
    <row r="14" spans="1:11" ht="15" thickBot="1" x14ac:dyDescent="0.35">
      <c r="B14" s="426" t="s">
        <v>103</v>
      </c>
      <c r="C14" s="175" t="s">
        <v>107</v>
      </c>
      <c r="D14" s="341">
        <v>486.07881000000003</v>
      </c>
      <c r="E14" s="359">
        <v>74747.024315999995</v>
      </c>
      <c r="F14" s="388">
        <v>630.93495692304009</v>
      </c>
      <c r="G14" s="406">
        <v>8.3999999999999995E-3</v>
      </c>
      <c r="H14" s="340">
        <v>531.24019999999996</v>
      </c>
      <c r="I14" s="435" t="s">
        <v>152</v>
      </c>
      <c r="J14" s="389">
        <v>4166.01361</v>
      </c>
      <c r="K14" s="174"/>
    </row>
    <row r="15" spans="1:11" ht="36.9" customHeight="1" thickBot="1" x14ac:dyDescent="0.35">
      <c r="B15" s="165" t="s">
        <v>38</v>
      </c>
      <c r="C15" s="165" t="s">
        <v>108</v>
      </c>
      <c r="D15" s="300">
        <v>86522.799999999988</v>
      </c>
      <c r="E15" s="301">
        <v>668378.40006400004</v>
      </c>
      <c r="F15" s="358">
        <v>115681.4</v>
      </c>
      <c r="G15" s="407">
        <v>0.1731</v>
      </c>
      <c r="H15" s="359">
        <v>94561.602299999999</v>
      </c>
      <c r="I15" s="436" t="s">
        <v>152</v>
      </c>
      <c r="J15" s="360">
        <v>86522.799999999988</v>
      </c>
      <c r="K15" s="169"/>
    </row>
    <row r="16" spans="1:11" ht="21" customHeight="1" thickBot="1" x14ac:dyDescent="0.35">
      <c r="B16" s="187" t="s">
        <v>40</v>
      </c>
      <c r="C16" s="197"/>
      <c r="D16" s="302">
        <v>600746.27605585032</v>
      </c>
      <c r="E16" s="303">
        <v>833484.03481200011</v>
      </c>
      <c r="F16" s="192">
        <v>806285.75579596031</v>
      </c>
      <c r="G16" s="408">
        <v>0.96740000000000004</v>
      </c>
      <c r="H16" s="365">
        <v>656561.39670000004</v>
      </c>
      <c r="I16" s="437" t="s">
        <v>152</v>
      </c>
      <c r="J16" s="194">
        <v>4515605.3679510001</v>
      </c>
      <c r="K16" s="171"/>
    </row>
    <row r="17" spans="2:11" ht="15" thickBot="1" x14ac:dyDescent="0.35">
      <c r="B17" s="141"/>
      <c r="C17" s="199"/>
      <c r="D17" s="304"/>
      <c r="E17" s="305"/>
      <c r="F17" s="306"/>
      <c r="G17" s="409"/>
      <c r="H17" s="306"/>
      <c r="I17" s="305"/>
      <c r="J17" s="307"/>
      <c r="K17" s="172"/>
    </row>
    <row r="18" spans="2:11" ht="15" thickBot="1" x14ac:dyDescent="0.35">
      <c r="B18" s="198" t="s">
        <v>41</v>
      </c>
      <c r="C18" s="196" t="s">
        <v>73</v>
      </c>
      <c r="D18" s="308"/>
      <c r="E18" s="309"/>
      <c r="F18" s="193"/>
      <c r="G18" s="410"/>
      <c r="H18" s="96"/>
      <c r="I18" s="83"/>
      <c r="J18" s="195"/>
      <c r="K18" s="171"/>
    </row>
    <row r="19" spans="2:11" ht="15" thickBot="1" x14ac:dyDescent="0.35">
      <c r="B19" s="181" t="s">
        <v>42</v>
      </c>
      <c r="C19" s="200" t="s">
        <v>74</v>
      </c>
      <c r="D19" s="293">
        <v>132.01252543122513</v>
      </c>
      <c r="E19" s="294">
        <v>18016.934848000001</v>
      </c>
      <c r="F19" s="283">
        <v>132.01252543122513</v>
      </c>
      <c r="G19" s="411">
        <v>7.3000000000000001E-3</v>
      </c>
      <c r="H19" s="340">
        <v>144.27780000000001</v>
      </c>
      <c r="I19" s="430" t="s">
        <v>152</v>
      </c>
      <c r="J19" s="185">
        <v>3256.4361185032158</v>
      </c>
      <c r="K19" s="170"/>
    </row>
    <row r="20" spans="2:11" x14ac:dyDescent="0.3">
      <c r="B20" s="647" t="s">
        <v>44</v>
      </c>
      <c r="C20" s="179" t="s">
        <v>105</v>
      </c>
      <c r="D20" s="310">
        <v>295.41365466666667</v>
      </c>
      <c r="E20" s="311">
        <v>381602.70781400002</v>
      </c>
      <c r="F20" s="49">
        <v>295.41365466666667</v>
      </c>
      <c r="G20" s="412">
        <v>8.0000000000000004E-4</v>
      </c>
      <c r="H20" s="49">
        <v>322.86040000000003</v>
      </c>
      <c r="I20" s="438" t="s">
        <v>152</v>
      </c>
      <c r="J20" s="227">
        <v>4624.9638560000003</v>
      </c>
      <c r="K20" s="174"/>
    </row>
    <row r="21" spans="2:11" x14ac:dyDescent="0.3">
      <c r="B21" s="647"/>
      <c r="C21" s="176" t="s">
        <v>106</v>
      </c>
      <c r="D21" s="312">
        <v>296.19</v>
      </c>
      <c r="E21" s="313">
        <v>9012.2940940000008</v>
      </c>
      <c r="F21" s="314">
        <v>296.19</v>
      </c>
      <c r="G21" s="413">
        <v>3.2899999999999999E-2</v>
      </c>
      <c r="H21" s="314">
        <v>323.70890000000003</v>
      </c>
      <c r="I21" s="439" t="s">
        <v>152</v>
      </c>
      <c r="J21" s="253">
        <v>2961.9</v>
      </c>
      <c r="K21" s="174"/>
    </row>
    <row r="22" spans="2:11" x14ac:dyDescent="0.3">
      <c r="B22" s="648"/>
      <c r="C22" s="176" t="s">
        <v>46</v>
      </c>
      <c r="D22" s="315">
        <v>0</v>
      </c>
      <c r="E22" s="316">
        <v>7733.4995829999998</v>
      </c>
      <c r="F22" s="36">
        <v>0</v>
      </c>
      <c r="G22" s="414">
        <v>0</v>
      </c>
      <c r="H22" s="36">
        <v>0</v>
      </c>
      <c r="I22" s="431" t="s">
        <v>152</v>
      </c>
      <c r="J22" s="178">
        <v>0</v>
      </c>
      <c r="K22" s="174"/>
    </row>
    <row r="23" spans="2:11" ht="15" thickBot="1" x14ac:dyDescent="0.35">
      <c r="B23" s="648"/>
      <c r="C23" s="226" t="s">
        <v>47</v>
      </c>
      <c r="D23" s="317">
        <v>0</v>
      </c>
      <c r="E23" s="297">
        <v>0</v>
      </c>
      <c r="F23" s="43">
        <v>0</v>
      </c>
      <c r="G23" s="415"/>
      <c r="H23" s="43">
        <v>0</v>
      </c>
      <c r="I23" s="433" t="s">
        <v>152</v>
      </c>
      <c r="J23" s="228">
        <v>0</v>
      </c>
      <c r="K23" s="174"/>
    </row>
    <row r="24" spans="2:11" s="104" customFormat="1" ht="21" customHeight="1" thickBot="1" x14ac:dyDescent="0.35">
      <c r="B24" s="95" t="s">
        <v>48</v>
      </c>
      <c r="C24" s="164"/>
      <c r="D24" s="318">
        <v>723.61618009789186</v>
      </c>
      <c r="E24" s="303">
        <v>416365.43633900007</v>
      </c>
      <c r="F24" s="145">
        <v>723.61618009789186</v>
      </c>
      <c r="G24" s="408">
        <v>1.6999999999999999E-3</v>
      </c>
      <c r="H24" s="365">
        <v>790.84710000000007</v>
      </c>
      <c r="I24" s="437" t="s">
        <v>152</v>
      </c>
      <c r="J24" s="194">
        <v>10843.299974503216</v>
      </c>
      <c r="K24" s="171"/>
    </row>
    <row r="25" spans="2:11" ht="15" thickBot="1" x14ac:dyDescent="0.35">
      <c r="B25" s="202"/>
      <c r="C25" s="199"/>
      <c r="D25" s="319"/>
      <c r="E25" s="320"/>
      <c r="F25" s="320"/>
      <c r="G25" s="416"/>
      <c r="H25" s="320"/>
      <c r="I25" s="320"/>
      <c r="J25" s="321"/>
      <c r="K25" s="172"/>
    </row>
    <row r="26" spans="2:11" x14ac:dyDescent="0.3">
      <c r="B26" s="642" t="s">
        <v>90</v>
      </c>
      <c r="C26" s="206" t="s">
        <v>76</v>
      </c>
      <c r="D26" s="322"/>
      <c r="E26" s="323"/>
      <c r="F26" s="324"/>
      <c r="G26" s="417"/>
      <c r="H26" s="324"/>
      <c r="I26" s="325"/>
      <c r="J26" s="240"/>
      <c r="K26" s="172"/>
    </row>
    <row r="27" spans="2:11" x14ac:dyDescent="0.3">
      <c r="B27" s="643"/>
      <c r="C27" s="207" t="s">
        <v>43</v>
      </c>
      <c r="D27" s="326">
        <v>1430.596838125</v>
      </c>
      <c r="E27" s="425">
        <v>-7258.9445900000001</v>
      </c>
      <c r="F27" s="314">
        <v>1554.392838125</v>
      </c>
      <c r="G27" s="585" t="s">
        <v>152</v>
      </c>
      <c r="H27" s="314">
        <v>1563.5130999999999</v>
      </c>
      <c r="I27" s="439" t="s">
        <v>152</v>
      </c>
      <c r="J27" s="201">
        <v>3911.18696</v>
      </c>
      <c r="K27" s="172"/>
    </row>
    <row r="28" spans="2:11" x14ac:dyDescent="0.3">
      <c r="B28" s="643"/>
      <c r="C28" s="207" t="s">
        <v>75</v>
      </c>
      <c r="D28" s="327"/>
      <c r="E28" s="286"/>
      <c r="F28" s="288"/>
      <c r="G28" s="404"/>
      <c r="H28" s="288"/>
      <c r="I28" s="328"/>
      <c r="J28" s="241"/>
      <c r="K28" s="172"/>
    </row>
    <row r="29" spans="2:11" ht="15" thickBot="1" x14ac:dyDescent="0.35">
      <c r="B29" s="644"/>
      <c r="C29" s="208" t="s">
        <v>47</v>
      </c>
      <c r="D29" s="329"/>
      <c r="E29" s="330"/>
      <c r="F29" s="331"/>
      <c r="G29" s="418"/>
      <c r="H29" s="331"/>
      <c r="I29" s="332"/>
      <c r="J29" s="242"/>
      <c r="K29" s="172"/>
    </row>
    <row r="30" spans="2:11" ht="21" customHeight="1" thickBot="1" x14ac:dyDescent="0.35">
      <c r="B30" s="54" t="s">
        <v>50</v>
      </c>
      <c r="C30" s="204"/>
      <c r="D30" s="333">
        <v>1430.596838125</v>
      </c>
      <c r="E30" s="334">
        <v>-7258.9445900000001</v>
      </c>
      <c r="F30" s="334">
        <v>1554.392838125</v>
      </c>
      <c r="G30" s="419"/>
      <c r="H30" s="334">
        <v>1563.5130999999999</v>
      </c>
      <c r="I30" s="440" t="s">
        <v>152</v>
      </c>
      <c r="J30" s="205">
        <v>3911.18696</v>
      </c>
      <c r="K30" s="171"/>
    </row>
    <row r="31" spans="2:11" ht="15" thickBot="1" x14ac:dyDescent="0.35">
      <c r="B31" s="89" t="s">
        <v>51</v>
      </c>
      <c r="C31" s="138"/>
      <c r="D31" s="322"/>
      <c r="E31" s="323"/>
      <c r="F31" s="324"/>
      <c r="G31" s="417"/>
      <c r="H31" s="324"/>
      <c r="I31" s="332"/>
      <c r="J31" s="242"/>
      <c r="K31" s="170"/>
    </row>
    <row r="32" spans="2:11" ht="15" thickBot="1" x14ac:dyDescent="0.35">
      <c r="B32" s="95" t="s">
        <v>52</v>
      </c>
      <c r="C32" s="140"/>
      <c r="D32" s="361"/>
      <c r="E32" s="362"/>
      <c r="F32" s="363"/>
      <c r="G32" s="420"/>
      <c r="H32" s="363">
        <v>0</v>
      </c>
      <c r="I32" s="363"/>
      <c r="J32" s="364"/>
      <c r="K32" s="173"/>
    </row>
    <row r="33" spans="2:11" x14ac:dyDescent="0.3">
      <c r="B33" s="141"/>
      <c r="C33" s="142"/>
      <c r="D33" s="337"/>
      <c r="E33" s="305"/>
      <c r="F33" s="305"/>
      <c r="G33" s="409"/>
      <c r="H33" s="305"/>
      <c r="I33" s="305"/>
      <c r="J33" s="338"/>
      <c r="K33" s="172"/>
    </row>
    <row r="34" spans="2:11" ht="21" customHeight="1" thickBot="1" x14ac:dyDescent="0.35">
      <c r="B34" s="95" t="s">
        <v>53</v>
      </c>
      <c r="C34" s="140"/>
      <c r="D34" s="335">
        <v>602900.48907407327</v>
      </c>
      <c r="E34" s="336">
        <v>1242590.5265610002</v>
      </c>
      <c r="F34" s="96">
        <v>808563.76481418323</v>
      </c>
      <c r="G34" s="421">
        <v>0.65069999999999995</v>
      </c>
      <c r="H34" s="96">
        <v>658915.75690000004</v>
      </c>
      <c r="I34" s="441" t="s">
        <v>152</v>
      </c>
      <c r="J34" s="177">
        <v>4530359.8548855027</v>
      </c>
      <c r="K34" s="171"/>
    </row>
    <row r="36" spans="2:11" ht="36" customHeight="1" x14ac:dyDescent="0.3">
      <c r="B36" s="640" t="s">
        <v>94</v>
      </c>
      <c r="C36" s="640"/>
      <c r="D36" s="640"/>
      <c r="E36" s="640"/>
      <c r="F36" s="640"/>
      <c r="G36" s="640"/>
      <c r="H36" s="640"/>
      <c r="I36" s="640"/>
      <c r="J36" s="640"/>
      <c r="K36" s="104"/>
    </row>
  </sheetData>
  <mergeCells count="6">
    <mergeCell ref="B36:J36"/>
    <mergeCell ref="B26:B29"/>
    <mergeCell ref="D4:J4"/>
    <mergeCell ref="B8:B9"/>
    <mergeCell ref="B11:B12"/>
    <mergeCell ref="B20:B23"/>
  </mergeCells>
  <pageMargins left="0.7" right="0.7" top="0.75" bottom="0.75" header="0.3" footer="0.3"/>
  <pageSetup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26"/>
  <sheetViews>
    <sheetView zoomScaleNormal="100" zoomScaleSheetLayoutView="100" workbookViewId="0">
      <pane ySplit="7" topLeftCell="A8" activePane="bottomLeft" state="frozen"/>
      <selection pane="bottomLeft" activeCell="D7" sqref="D7"/>
    </sheetView>
  </sheetViews>
  <sheetFormatPr defaultColWidth="9.33203125" defaultRowHeight="14.4" x14ac:dyDescent="0.3"/>
  <cols>
    <col min="1" max="1" width="4.33203125" customWidth="1"/>
    <col min="2" max="2" width="22.88671875" customWidth="1"/>
    <col min="3" max="3" width="35" customWidth="1"/>
    <col min="4" max="8" width="13.5546875" customWidth="1"/>
    <col min="9" max="9" width="14.5546875" customWidth="1"/>
    <col min="10" max="10" width="13.5546875" customWidth="1"/>
    <col min="11" max="11" width="14.5546875" customWidth="1"/>
  </cols>
  <sheetData>
    <row r="1" spans="1:11" ht="23.4" x14ac:dyDescent="0.45">
      <c r="A1" s="1" t="s">
        <v>0</v>
      </c>
    </row>
    <row r="3" spans="1:11" ht="18.600000000000001" thickBot="1" x14ac:dyDescent="0.4">
      <c r="A3" s="6"/>
      <c r="B3" s="6" t="s">
        <v>116</v>
      </c>
      <c r="C3" s="6"/>
      <c r="D3" s="6"/>
      <c r="E3" s="6"/>
      <c r="F3" s="6"/>
      <c r="G3" s="6"/>
      <c r="H3" s="6"/>
      <c r="J3" s="6"/>
    </row>
    <row r="4" spans="1:11" ht="43.2" customHeight="1" thickBot="1" x14ac:dyDescent="0.35">
      <c r="A4" t="s">
        <v>2</v>
      </c>
      <c r="B4" s="251"/>
      <c r="C4" s="252"/>
      <c r="D4" s="659" t="s">
        <v>7</v>
      </c>
      <c r="E4" s="660"/>
      <c r="F4" s="661" t="s">
        <v>77</v>
      </c>
      <c r="G4" s="662"/>
      <c r="H4" s="651" t="s">
        <v>55</v>
      </c>
      <c r="I4" s="652"/>
      <c r="J4" s="651" t="s">
        <v>55</v>
      </c>
      <c r="K4" s="652"/>
    </row>
    <row r="5" spans="1:11" ht="21" customHeight="1" thickBot="1" x14ac:dyDescent="0.35">
      <c r="B5" s="224"/>
      <c r="C5" s="254"/>
      <c r="D5" s="210" t="s">
        <v>10</v>
      </c>
      <c r="E5" s="213" t="s">
        <v>11</v>
      </c>
      <c r="F5" s="219" t="s">
        <v>12</v>
      </c>
      <c r="G5" s="220" t="s">
        <v>13</v>
      </c>
      <c r="H5" s="211" t="s">
        <v>14</v>
      </c>
      <c r="I5" s="212" t="s">
        <v>15</v>
      </c>
      <c r="J5" s="211" t="s">
        <v>57</v>
      </c>
      <c r="K5" s="212" t="s">
        <v>115</v>
      </c>
    </row>
    <row r="6" spans="1:11" ht="52.5" customHeight="1" thickBot="1" x14ac:dyDescent="0.35">
      <c r="B6" s="481"/>
      <c r="C6" s="482"/>
      <c r="D6" s="655" t="s">
        <v>66</v>
      </c>
      <c r="E6" s="656"/>
      <c r="F6" s="657" t="s">
        <v>86</v>
      </c>
      <c r="G6" s="658"/>
      <c r="H6" s="653" t="s">
        <v>114</v>
      </c>
      <c r="I6" s="654"/>
      <c r="J6" s="653" t="s">
        <v>87</v>
      </c>
      <c r="K6" s="654"/>
    </row>
    <row r="7" spans="1:11" ht="29.4" thickBot="1" x14ac:dyDescent="0.35">
      <c r="B7" s="182" t="s">
        <v>31</v>
      </c>
      <c r="C7" s="196" t="s">
        <v>32</v>
      </c>
      <c r="D7" s="443" t="s">
        <v>78</v>
      </c>
      <c r="E7" s="223" t="s">
        <v>79</v>
      </c>
      <c r="F7" s="443" t="s">
        <v>78</v>
      </c>
      <c r="G7" s="223" t="s">
        <v>79</v>
      </c>
      <c r="H7" s="443" t="s">
        <v>78</v>
      </c>
      <c r="I7" s="223" t="s">
        <v>79</v>
      </c>
      <c r="J7" s="443" t="s">
        <v>78</v>
      </c>
      <c r="K7" s="223" t="s">
        <v>79</v>
      </c>
    </row>
    <row r="8" spans="1:11" ht="15" customHeight="1" x14ac:dyDescent="0.3">
      <c r="B8" s="645" t="s">
        <v>70</v>
      </c>
      <c r="C8" s="237" t="s">
        <v>109</v>
      </c>
      <c r="D8" s="607">
        <v>0</v>
      </c>
      <c r="E8" s="227">
        <v>145107</v>
      </c>
      <c r="F8" s="608">
        <v>0</v>
      </c>
      <c r="G8" s="609">
        <v>0</v>
      </c>
      <c r="H8" s="610">
        <v>0</v>
      </c>
      <c r="I8" s="227">
        <v>22463.284100000001</v>
      </c>
      <c r="J8" s="610">
        <v>0</v>
      </c>
      <c r="K8" s="227">
        <v>369548.6017</v>
      </c>
    </row>
    <row r="9" spans="1:11" ht="15" customHeight="1" thickBot="1" x14ac:dyDescent="0.35">
      <c r="B9" s="646"/>
      <c r="C9" s="391" t="s">
        <v>104</v>
      </c>
      <c r="D9" s="466">
        <v>72967</v>
      </c>
      <c r="E9" s="460">
        <v>906412</v>
      </c>
      <c r="F9" s="472">
        <v>2610.95316</v>
      </c>
      <c r="G9" s="473">
        <v>11484.710230000001</v>
      </c>
      <c r="H9" s="469">
        <v>12232.458173945701</v>
      </c>
      <c r="I9" s="460">
        <v>175296.55047401658</v>
      </c>
      <c r="J9" s="469">
        <v>122463.01653253878</v>
      </c>
      <c r="K9" s="460">
        <v>183168.94515533824</v>
      </c>
    </row>
    <row r="10" spans="1:11" ht="15" customHeight="1" thickBot="1" x14ac:dyDescent="0.35">
      <c r="B10" s="453"/>
      <c r="C10" s="397" t="s">
        <v>113</v>
      </c>
      <c r="D10" s="467">
        <v>72967</v>
      </c>
      <c r="E10" s="461">
        <v>1051519</v>
      </c>
      <c r="F10" s="474">
        <v>2610.95316</v>
      </c>
      <c r="G10" s="475">
        <v>11484.710230000001</v>
      </c>
      <c r="H10" s="480">
        <v>12232.458173945701</v>
      </c>
      <c r="I10" s="461">
        <v>197759.83457401657</v>
      </c>
      <c r="J10" s="480">
        <v>122463.01653253878</v>
      </c>
      <c r="K10" s="461">
        <v>552717.54685533827</v>
      </c>
    </row>
    <row r="11" spans="1:11" ht="15" customHeight="1" x14ac:dyDescent="0.3">
      <c r="B11" s="649" t="s">
        <v>34</v>
      </c>
      <c r="C11" s="179" t="s">
        <v>71</v>
      </c>
      <c r="D11" s="468">
        <v>95</v>
      </c>
      <c r="E11" s="456">
        <v>335</v>
      </c>
      <c r="F11" s="476">
        <v>543.31564000000014</v>
      </c>
      <c r="G11" s="477">
        <v>1983.62815</v>
      </c>
      <c r="H11" s="343">
        <v>31.352260972699</v>
      </c>
      <c r="I11" s="456">
        <v>188.38733972088397</v>
      </c>
      <c r="J11" s="343">
        <v>1916.3312268470709</v>
      </c>
      <c r="K11" s="456">
        <v>8828.0650153630086</v>
      </c>
    </row>
    <row r="12" spans="1:11" ht="15" customHeight="1" thickBot="1" x14ac:dyDescent="0.35">
      <c r="B12" s="650"/>
      <c r="C12" s="428" t="s">
        <v>72</v>
      </c>
      <c r="D12" s="469">
        <v>974</v>
      </c>
      <c r="E12" s="460">
        <v>1820</v>
      </c>
      <c r="F12" s="472">
        <v>237.155925</v>
      </c>
      <c r="G12" s="473">
        <v>428.94852500000002</v>
      </c>
      <c r="H12" s="469">
        <v>652.91318964852803</v>
      </c>
      <c r="I12" s="460">
        <v>909.87756422355801</v>
      </c>
      <c r="J12" s="469">
        <v>2016.0988420714098</v>
      </c>
      <c r="K12" s="460">
        <v>2032.3623668788709</v>
      </c>
    </row>
    <row r="13" spans="1:11" ht="15" customHeight="1" thickBot="1" x14ac:dyDescent="0.35">
      <c r="B13" s="442"/>
      <c r="C13" s="397" t="s">
        <v>112</v>
      </c>
      <c r="D13" s="467">
        <v>1069</v>
      </c>
      <c r="E13" s="461">
        <v>2155</v>
      </c>
      <c r="F13" s="474">
        <v>780.47156500000017</v>
      </c>
      <c r="G13" s="475">
        <v>2412.5766750000003</v>
      </c>
      <c r="H13" s="480">
        <v>684.26545062122705</v>
      </c>
      <c r="I13" s="461">
        <v>1098.264903944442</v>
      </c>
      <c r="J13" s="480">
        <v>3932.4300689184806</v>
      </c>
      <c r="K13" s="461">
        <v>10860.42738224188</v>
      </c>
    </row>
    <row r="14" spans="1:11" ht="15" customHeight="1" thickBot="1" x14ac:dyDescent="0.35">
      <c r="B14" s="181" t="s">
        <v>103</v>
      </c>
      <c r="C14" s="165" t="s">
        <v>107</v>
      </c>
      <c r="D14" s="470">
        <v>100421</v>
      </c>
      <c r="E14" s="459">
        <v>0</v>
      </c>
      <c r="F14" s="478">
        <v>841.1751999999999</v>
      </c>
      <c r="G14" s="545">
        <v>0</v>
      </c>
      <c r="H14" s="470">
        <v>15348.866140894997</v>
      </c>
      <c r="I14" s="459">
        <v>0</v>
      </c>
      <c r="J14" s="470">
        <v>630.93495692304009</v>
      </c>
      <c r="K14" s="459">
        <v>0</v>
      </c>
    </row>
    <row r="15" spans="1:11" ht="29.4" thickBot="1" x14ac:dyDescent="0.35">
      <c r="B15" s="442" t="s">
        <v>38</v>
      </c>
      <c r="C15" s="442" t="s">
        <v>108</v>
      </c>
      <c r="D15" s="558">
        <v>51200</v>
      </c>
      <c r="E15" s="458">
        <v>1209790</v>
      </c>
      <c r="F15" s="576">
        <v>0</v>
      </c>
      <c r="G15" s="577">
        <v>0</v>
      </c>
      <c r="H15" s="471">
        <v>44.752999999999986</v>
      </c>
      <c r="I15" s="458">
        <v>22803.292999999998</v>
      </c>
      <c r="J15" s="471">
        <v>-379.6</v>
      </c>
      <c r="K15" s="458">
        <v>116061</v>
      </c>
    </row>
    <row r="16" spans="1:11" ht="15" thickBot="1" x14ac:dyDescent="0.35">
      <c r="B16" s="447" t="s">
        <v>40</v>
      </c>
      <c r="C16" s="448"/>
      <c r="D16" s="449">
        <v>225657</v>
      </c>
      <c r="E16" s="451">
        <v>2263464</v>
      </c>
      <c r="F16" s="450">
        <v>4232.5999250000004</v>
      </c>
      <c r="G16" s="479">
        <v>13897.286905000001</v>
      </c>
      <c r="H16" s="449">
        <v>28310.342765461926</v>
      </c>
      <c r="I16" s="451">
        <v>221661.39247796102</v>
      </c>
      <c r="J16" s="449">
        <v>126646.7815583803</v>
      </c>
      <c r="K16" s="451">
        <v>679638.9742375802</v>
      </c>
    </row>
    <row r="17" spans="2:11" ht="15" thickBot="1" x14ac:dyDescent="0.35">
      <c r="B17" s="141"/>
      <c r="C17" s="199"/>
      <c r="D17" s="188"/>
      <c r="E17" s="215"/>
      <c r="F17" s="188"/>
      <c r="G17" s="143"/>
      <c r="H17" s="188"/>
      <c r="I17" s="190"/>
      <c r="J17" s="188"/>
      <c r="K17" s="190"/>
    </row>
    <row r="18" spans="2:11" x14ac:dyDescent="0.3">
      <c r="B18" s="642" t="s">
        <v>91</v>
      </c>
      <c r="C18" s="492" t="s">
        <v>76</v>
      </c>
      <c r="D18" s="243"/>
      <c r="E18" s="244"/>
      <c r="F18" s="444"/>
      <c r="G18" s="445"/>
      <c r="H18" s="243"/>
      <c r="I18" s="244"/>
      <c r="J18" s="243"/>
      <c r="K18" s="244"/>
    </row>
    <row r="19" spans="2:11" ht="15" thickBot="1" x14ac:dyDescent="0.35">
      <c r="B19" s="644"/>
      <c r="C19" s="493" t="s">
        <v>80</v>
      </c>
      <c r="D19" s="488">
        <v>399</v>
      </c>
      <c r="E19" s="455">
        <v>845</v>
      </c>
      <c r="F19" s="489">
        <v>53.364470000000004</v>
      </c>
      <c r="G19" s="490">
        <v>103.50807</v>
      </c>
      <c r="H19" s="491">
        <v>111.34291652517901</v>
      </c>
      <c r="I19" s="455">
        <v>210.89087532579998</v>
      </c>
      <c r="J19" s="491">
        <v>700.50758593750004</v>
      </c>
      <c r="K19" s="455">
        <v>853.8852521875001</v>
      </c>
    </row>
    <row r="20" spans="2:11" ht="15" thickBot="1" x14ac:dyDescent="0.35">
      <c r="B20" s="483" t="s">
        <v>50</v>
      </c>
      <c r="C20" s="484"/>
      <c r="D20" s="527">
        <v>399</v>
      </c>
      <c r="E20" s="541">
        <v>845</v>
      </c>
      <c r="F20" s="527">
        <v>53.364470000000004</v>
      </c>
      <c r="G20" s="542">
        <v>103.50807</v>
      </c>
      <c r="H20" s="527">
        <v>111.34291652517901</v>
      </c>
      <c r="I20" s="485">
        <v>210.89087532579998</v>
      </c>
      <c r="J20" s="527">
        <v>700.50758593750004</v>
      </c>
      <c r="K20" s="485">
        <v>853.8852521875001</v>
      </c>
    </row>
    <row r="21" spans="2:11" ht="15" thickBot="1" x14ac:dyDescent="0.35">
      <c r="B21" s="486" t="s">
        <v>51</v>
      </c>
      <c r="C21" s="487"/>
      <c r="D21" s="543"/>
      <c r="E21" s="544"/>
      <c r="F21" s="543"/>
      <c r="G21" s="544"/>
      <c r="H21" s="543"/>
      <c r="I21" s="544"/>
      <c r="J21" s="543"/>
      <c r="K21" s="544"/>
    </row>
    <row r="22" spans="2:11" ht="15" thickBot="1" x14ac:dyDescent="0.35">
      <c r="B22" s="483" t="s">
        <v>52</v>
      </c>
      <c r="C22" s="484"/>
      <c r="D22" s="572"/>
      <c r="E22" s="573"/>
      <c r="F22" s="572"/>
      <c r="G22" s="574"/>
      <c r="H22" s="572"/>
      <c r="I22" s="575"/>
      <c r="J22" s="572"/>
      <c r="K22" s="575"/>
    </row>
    <row r="23" spans="2:11" ht="15" thickBot="1" x14ac:dyDescent="0.35">
      <c r="B23" s="202"/>
      <c r="C23" s="199"/>
      <c r="D23" s="202"/>
      <c r="E23" s="216"/>
      <c r="F23" s="539"/>
      <c r="G23" s="540"/>
      <c r="H23" s="202"/>
      <c r="I23" s="203"/>
      <c r="J23" s="202"/>
      <c r="K23" s="203"/>
    </row>
    <row r="24" spans="2:11" ht="15" thickBot="1" x14ac:dyDescent="0.35">
      <c r="B24" s="483" t="s">
        <v>53</v>
      </c>
      <c r="C24" s="484"/>
      <c r="D24" s="538">
        <v>226056</v>
      </c>
      <c r="E24" s="541">
        <v>2264309</v>
      </c>
      <c r="F24" s="450">
        <v>4285.9643950000009</v>
      </c>
      <c r="G24" s="479">
        <v>14000.794975000001</v>
      </c>
      <c r="H24" s="527">
        <v>28421.685681987106</v>
      </c>
      <c r="I24" s="485">
        <v>221872.28335328682</v>
      </c>
      <c r="J24" s="527">
        <v>127347.28914431781</v>
      </c>
      <c r="K24" s="485">
        <v>680492.8594897677</v>
      </c>
    </row>
    <row r="25" spans="2:11" ht="15" thickBot="1" x14ac:dyDescent="0.35">
      <c r="B25" s="144" t="s">
        <v>54</v>
      </c>
      <c r="C25" s="145"/>
      <c r="D25" s="159"/>
      <c r="E25" s="218"/>
      <c r="F25" s="450"/>
      <c r="G25" s="479"/>
      <c r="H25" s="159"/>
      <c r="I25" s="161"/>
      <c r="J25" s="159"/>
      <c r="K25" s="161"/>
    </row>
    <row r="26" spans="2:11" ht="18.75" customHeight="1" x14ac:dyDescent="0.3">
      <c r="B26" s="146" t="s">
        <v>92</v>
      </c>
      <c r="C26" s="104"/>
      <c r="D26" s="104"/>
      <c r="E26" s="104"/>
      <c r="F26" s="104"/>
      <c r="G26" s="104"/>
      <c r="H26" s="104"/>
      <c r="I26" s="104"/>
      <c r="J26" s="104"/>
      <c r="K26" s="104"/>
    </row>
  </sheetData>
  <mergeCells count="11">
    <mergeCell ref="J4:K4"/>
    <mergeCell ref="J6:K6"/>
    <mergeCell ref="B18:B19"/>
    <mergeCell ref="D6:E6"/>
    <mergeCell ref="F6:G6"/>
    <mergeCell ref="H6:I6"/>
    <mergeCell ref="D4:E4"/>
    <mergeCell ref="F4:G4"/>
    <mergeCell ref="H4:I4"/>
    <mergeCell ref="B8:B9"/>
    <mergeCell ref="B11:B12"/>
  </mergeCells>
  <pageMargins left="0.25" right="0.25" top="0.75" bottom="0.75" header="0.3" footer="0.3"/>
  <pageSetup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K22"/>
  <sheetViews>
    <sheetView zoomScaleNormal="100" zoomScaleSheetLayoutView="100" workbookViewId="0">
      <pane ySplit="7" topLeftCell="A8" activePane="bottomLeft" state="frozen"/>
      <selection pane="bottomLeft" activeCell="D7" sqref="D7"/>
    </sheetView>
  </sheetViews>
  <sheetFormatPr defaultColWidth="9.33203125" defaultRowHeight="14.4" x14ac:dyDescent="0.3"/>
  <cols>
    <col min="1" max="1" width="4.33203125" customWidth="1"/>
    <col min="2" max="2" width="22.109375" customWidth="1"/>
    <col min="3" max="3" width="35" customWidth="1"/>
    <col min="4" max="8" width="13.5546875" customWidth="1"/>
    <col min="9" max="9" width="14.5546875" customWidth="1"/>
    <col min="10" max="10" width="13.5546875" customWidth="1"/>
    <col min="11" max="11" width="14.5546875" customWidth="1"/>
    <col min="12" max="12" width="3.6640625" customWidth="1"/>
  </cols>
  <sheetData>
    <row r="1" spans="1:11" ht="23.4" x14ac:dyDescent="0.45">
      <c r="A1" s="1" t="s">
        <v>0</v>
      </c>
    </row>
    <row r="3" spans="1:11" ht="18.600000000000001" thickBot="1" x14ac:dyDescent="0.4">
      <c r="A3" s="6"/>
      <c r="B3" s="6" t="s">
        <v>116</v>
      </c>
      <c r="C3" s="6"/>
      <c r="D3" s="6"/>
      <c r="E3" s="6"/>
      <c r="F3" s="6"/>
      <c r="G3" s="6"/>
      <c r="H3" s="6"/>
      <c r="J3" s="6"/>
    </row>
    <row r="4" spans="1:11" ht="43.2" customHeight="1" thickBot="1" x14ac:dyDescent="0.35">
      <c r="A4" t="s">
        <v>2</v>
      </c>
      <c r="B4" s="209"/>
      <c r="C4" s="154"/>
      <c r="D4" s="659" t="s">
        <v>7</v>
      </c>
      <c r="E4" s="665"/>
      <c r="F4" s="661" t="s">
        <v>77</v>
      </c>
      <c r="G4" s="662"/>
      <c r="H4" s="651" t="s">
        <v>55</v>
      </c>
      <c r="I4" s="652"/>
      <c r="J4" s="651" t="s">
        <v>55</v>
      </c>
      <c r="K4" s="652"/>
    </row>
    <row r="5" spans="1:11" ht="21" customHeight="1" thickBot="1" x14ac:dyDescent="0.35">
      <c r="B5" s="224"/>
      <c r="C5" s="156"/>
      <c r="D5" s="210" t="s">
        <v>10</v>
      </c>
      <c r="E5" s="212" t="s">
        <v>11</v>
      </c>
      <c r="F5" s="219" t="s">
        <v>12</v>
      </c>
      <c r="G5" s="220" t="s">
        <v>13</v>
      </c>
      <c r="H5" s="211" t="s">
        <v>14</v>
      </c>
      <c r="I5" s="212" t="s">
        <v>15</v>
      </c>
      <c r="J5" s="211" t="s">
        <v>57</v>
      </c>
      <c r="K5" s="212" t="s">
        <v>115</v>
      </c>
    </row>
    <row r="6" spans="1:11" ht="52.5" customHeight="1" thickBot="1" x14ac:dyDescent="0.35">
      <c r="B6" s="225"/>
      <c r="C6" s="155"/>
      <c r="D6" s="666" t="s">
        <v>66</v>
      </c>
      <c r="E6" s="667"/>
      <c r="F6" s="657" t="s">
        <v>86</v>
      </c>
      <c r="G6" s="658"/>
      <c r="H6" s="653" t="s">
        <v>114</v>
      </c>
      <c r="I6" s="654"/>
      <c r="J6" s="653" t="s">
        <v>87</v>
      </c>
      <c r="K6" s="654"/>
    </row>
    <row r="7" spans="1:11" ht="29.4" thickBot="1" x14ac:dyDescent="0.35">
      <c r="B7" s="198" t="s">
        <v>41</v>
      </c>
      <c r="C7" s="447" t="s">
        <v>73</v>
      </c>
      <c r="D7" s="563" t="s">
        <v>81</v>
      </c>
      <c r="E7" s="258" t="s">
        <v>82</v>
      </c>
      <c r="F7" s="563" t="s">
        <v>81</v>
      </c>
      <c r="G7" s="258" t="s">
        <v>82</v>
      </c>
      <c r="H7" s="563" t="s">
        <v>81</v>
      </c>
      <c r="I7" s="258" t="s">
        <v>82</v>
      </c>
      <c r="J7" s="563" t="s">
        <v>81</v>
      </c>
      <c r="K7" s="258" t="s">
        <v>82</v>
      </c>
    </row>
    <row r="8" spans="1:11" ht="15" thickBot="1" x14ac:dyDescent="0.35">
      <c r="B8" s="181" t="s">
        <v>42</v>
      </c>
      <c r="C8" s="428" t="s">
        <v>74</v>
      </c>
      <c r="D8" s="558">
        <v>16</v>
      </c>
      <c r="E8" s="559">
        <v>0</v>
      </c>
      <c r="F8" s="560">
        <v>763.63611081614317</v>
      </c>
      <c r="G8" s="561">
        <v>0</v>
      </c>
      <c r="H8" s="558">
        <v>17326.917826549517</v>
      </c>
      <c r="I8" s="559">
        <v>0</v>
      </c>
      <c r="J8" s="558">
        <v>132.01252543122513</v>
      </c>
      <c r="K8" s="562">
        <v>0</v>
      </c>
    </row>
    <row r="9" spans="1:11" x14ac:dyDescent="0.3">
      <c r="B9" s="663" t="s">
        <v>44</v>
      </c>
      <c r="C9" s="237" t="s">
        <v>105</v>
      </c>
      <c r="D9" s="581">
        <v>760.00000000000011</v>
      </c>
      <c r="E9" s="582">
        <v>127</v>
      </c>
      <c r="F9" s="583">
        <v>7613.3435899999995</v>
      </c>
      <c r="G9" s="584">
        <v>2003.1246699999999</v>
      </c>
      <c r="H9" s="557">
        <v>42451.142045213317</v>
      </c>
      <c r="I9" s="227">
        <v>12567.507770082017</v>
      </c>
      <c r="J9" s="557">
        <v>127.41365466666667</v>
      </c>
      <c r="K9" s="227">
        <v>168</v>
      </c>
    </row>
    <row r="10" spans="1:11" x14ac:dyDescent="0.3">
      <c r="B10" s="647"/>
      <c r="C10" s="176" t="s">
        <v>106</v>
      </c>
      <c r="D10" s="546">
        <v>4</v>
      </c>
      <c r="E10" s="547">
        <v>6</v>
      </c>
      <c r="F10" s="564">
        <v>19.667990000000007</v>
      </c>
      <c r="G10" s="565">
        <v>76.168149999999997</v>
      </c>
      <c r="H10" s="546">
        <v>58.13337840989243</v>
      </c>
      <c r="I10" s="253">
        <v>476.05142979999999</v>
      </c>
      <c r="J10" s="546">
        <v>296.19</v>
      </c>
      <c r="K10" s="253">
        <v>0</v>
      </c>
    </row>
    <row r="11" spans="1:11" x14ac:dyDescent="0.3">
      <c r="B11" s="648"/>
      <c r="C11" s="176" t="s">
        <v>46</v>
      </c>
      <c r="D11" s="548">
        <v>0</v>
      </c>
      <c r="E11" s="452">
        <v>0</v>
      </c>
      <c r="F11" s="566">
        <v>0</v>
      </c>
      <c r="G11" s="567">
        <v>0</v>
      </c>
      <c r="H11" s="548">
        <v>0</v>
      </c>
      <c r="I11" s="178">
        <v>0</v>
      </c>
      <c r="J11" s="548">
        <v>0</v>
      </c>
      <c r="K11" s="178">
        <v>0</v>
      </c>
    </row>
    <row r="12" spans="1:11" ht="15" thickBot="1" x14ac:dyDescent="0.35">
      <c r="B12" s="664"/>
      <c r="C12" s="226" t="s">
        <v>47</v>
      </c>
      <c r="D12" s="549">
        <v>0</v>
      </c>
      <c r="E12" s="455">
        <v>0</v>
      </c>
      <c r="F12" s="568">
        <v>0</v>
      </c>
      <c r="G12" s="569">
        <v>0</v>
      </c>
      <c r="H12" s="549">
        <v>0</v>
      </c>
      <c r="I12" s="228">
        <v>0</v>
      </c>
      <c r="J12" s="549">
        <v>0</v>
      </c>
      <c r="K12" s="228">
        <v>0</v>
      </c>
    </row>
    <row r="13" spans="1:11" s="104" customFormat="1" ht="21" customHeight="1" thickBot="1" x14ac:dyDescent="0.35">
      <c r="B13" s="144" t="s">
        <v>48</v>
      </c>
      <c r="C13" s="214"/>
      <c r="D13" s="318">
        <v>780.00000000000011</v>
      </c>
      <c r="E13" s="550">
        <v>133</v>
      </c>
      <c r="F13" s="570">
        <v>8396.6476908161421</v>
      </c>
      <c r="G13" s="571">
        <v>2079.2928200000001</v>
      </c>
      <c r="H13" s="318">
        <v>59836.193250172721</v>
      </c>
      <c r="I13" s="194">
        <v>13043.559199882016</v>
      </c>
      <c r="J13" s="318">
        <v>555.61618009789186</v>
      </c>
      <c r="K13" s="194">
        <v>168</v>
      </c>
    </row>
    <row r="14" spans="1:11" ht="15" thickBot="1" x14ac:dyDescent="0.35">
      <c r="B14" s="202"/>
      <c r="C14" s="216"/>
      <c r="D14" s="319"/>
      <c r="E14" s="321"/>
      <c r="F14" s="202"/>
      <c r="G14" s="203"/>
      <c r="H14" s="319"/>
      <c r="I14" s="321"/>
      <c r="J14" s="319"/>
      <c r="K14" s="321"/>
    </row>
    <row r="15" spans="1:11" x14ac:dyDescent="0.3">
      <c r="B15" s="642" t="s">
        <v>49</v>
      </c>
      <c r="C15" s="222" t="s">
        <v>45</v>
      </c>
      <c r="D15" s="322"/>
      <c r="E15" s="551"/>
      <c r="F15" s="239"/>
      <c r="G15" s="245"/>
      <c r="H15" s="322"/>
      <c r="I15" s="551"/>
      <c r="J15" s="322"/>
      <c r="K15" s="551"/>
    </row>
    <row r="16" spans="1:11" ht="15.75" customHeight="1" thickBot="1" x14ac:dyDescent="0.35">
      <c r="B16" s="644"/>
      <c r="C16" s="221" t="s">
        <v>47</v>
      </c>
      <c r="D16" s="552"/>
      <c r="E16" s="553"/>
      <c r="F16" s="246"/>
      <c r="G16" s="247"/>
      <c r="H16" s="552"/>
      <c r="I16" s="553"/>
      <c r="J16" s="552"/>
      <c r="K16" s="553"/>
    </row>
    <row r="17" spans="2:11" ht="21" customHeight="1" thickBot="1" x14ac:dyDescent="0.35">
      <c r="B17" s="19" t="s">
        <v>50</v>
      </c>
      <c r="C17" s="229"/>
      <c r="D17" s="554"/>
      <c r="E17" s="555"/>
      <c r="F17" s="570"/>
      <c r="G17" s="571"/>
      <c r="H17" s="554"/>
      <c r="I17" s="230"/>
      <c r="J17" s="554"/>
      <c r="K17" s="230"/>
    </row>
    <row r="18" spans="2:11" ht="15" thickBot="1" x14ac:dyDescent="0.35">
      <c r="B18" s="231" t="s">
        <v>51</v>
      </c>
      <c r="C18" s="232"/>
      <c r="D18" s="552"/>
      <c r="E18" s="553"/>
      <c r="F18" s="246"/>
      <c r="G18" s="247"/>
      <c r="H18" s="552"/>
      <c r="I18" s="553"/>
      <c r="J18" s="552"/>
      <c r="K18" s="553"/>
    </row>
    <row r="19" spans="2:11" ht="15" thickBot="1" x14ac:dyDescent="0.35">
      <c r="B19" s="144" t="s">
        <v>52</v>
      </c>
      <c r="C19" s="214"/>
      <c r="D19" s="552"/>
      <c r="E19" s="553"/>
      <c r="F19" s="246"/>
      <c r="G19" s="247"/>
      <c r="H19" s="552"/>
      <c r="I19" s="553"/>
      <c r="J19" s="552"/>
      <c r="K19" s="553"/>
    </row>
    <row r="20" spans="2:11" x14ac:dyDescent="0.3">
      <c r="B20" s="141"/>
      <c r="C20" s="215"/>
      <c r="D20" s="337"/>
      <c r="E20" s="338"/>
      <c r="F20" s="141"/>
      <c r="G20" s="143"/>
      <c r="H20" s="337"/>
      <c r="I20" s="338"/>
      <c r="J20" s="337"/>
      <c r="K20" s="338"/>
    </row>
    <row r="21" spans="2:11" ht="15" thickBot="1" x14ac:dyDescent="0.35">
      <c r="B21" s="95" t="s">
        <v>53</v>
      </c>
      <c r="C21" s="217"/>
      <c r="D21" s="335">
        <v>780.00000000000011</v>
      </c>
      <c r="E21" s="556">
        <v>133</v>
      </c>
      <c r="F21" s="570">
        <v>8396.6476908161421</v>
      </c>
      <c r="G21" s="571">
        <v>2079.2928200000001</v>
      </c>
      <c r="H21" s="335">
        <v>59836.193250172721</v>
      </c>
      <c r="I21" s="177">
        <v>13043.559199882016</v>
      </c>
      <c r="J21" s="335">
        <v>555.61618009789186</v>
      </c>
      <c r="K21" s="177">
        <v>168</v>
      </c>
    </row>
    <row r="22" spans="2:11" ht="15" thickBot="1" x14ac:dyDescent="0.35">
      <c r="B22" s="144" t="s">
        <v>54</v>
      </c>
      <c r="C22" s="157"/>
      <c r="D22" s="159"/>
      <c r="E22" s="161"/>
      <c r="F22" s="570"/>
      <c r="G22" s="571"/>
      <c r="H22" s="159"/>
      <c r="I22" s="161"/>
      <c r="J22" s="159"/>
      <c r="K22" s="161"/>
    </row>
  </sheetData>
  <mergeCells count="10">
    <mergeCell ref="B9:B12"/>
    <mergeCell ref="B15:B16"/>
    <mergeCell ref="D4:E4"/>
    <mergeCell ref="F4:G4"/>
    <mergeCell ref="J4:K4"/>
    <mergeCell ref="D6:E6"/>
    <mergeCell ref="F6:G6"/>
    <mergeCell ref="J6:K6"/>
    <mergeCell ref="H4:I4"/>
    <mergeCell ref="H6:I6"/>
  </mergeCells>
  <pageMargins left="0.25" right="0.25" top="0.75" bottom="0.75" header="0.3" footer="0.3"/>
  <pageSetup scale="7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zoomScale="90" zoomScaleNormal="90" workbookViewId="0">
      <selection activeCell="G9" sqref="G9"/>
    </sheetView>
  </sheetViews>
  <sheetFormatPr defaultRowHeight="14.4" x14ac:dyDescent="0.3"/>
  <cols>
    <col min="1" max="1" width="16.5546875" customWidth="1"/>
    <col min="2" max="2" width="16.109375" customWidth="1"/>
    <col min="3" max="3" width="20.88671875" customWidth="1"/>
    <col min="4" max="4" width="34.44140625" customWidth="1"/>
    <col min="5" max="5" width="20" customWidth="1"/>
    <col min="6" max="6" width="15.88671875" customWidth="1"/>
    <col min="7" max="7" width="16.5546875" customWidth="1"/>
    <col min="8" max="8" width="15.109375" customWidth="1"/>
    <col min="9" max="9" width="11" customWidth="1"/>
    <col min="10" max="10" width="11.88671875" customWidth="1"/>
    <col min="11" max="11" width="11.44140625" customWidth="1"/>
    <col min="12" max="12" width="12.44140625" customWidth="1"/>
    <col min="13" max="13" width="13.44140625" customWidth="1"/>
    <col min="15" max="15" width="34.6640625" customWidth="1"/>
  </cols>
  <sheetData>
    <row r="1" spans="1:13" ht="23.1" customHeight="1" x14ac:dyDescent="0.3">
      <c r="A1" t="s">
        <v>157</v>
      </c>
      <c r="B1" s="104" t="s">
        <v>158</v>
      </c>
    </row>
    <row r="2" spans="1:13" x14ac:dyDescent="0.3">
      <c r="A2" s="673" t="s">
        <v>159</v>
      </c>
      <c r="B2" s="673"/>
      <c r="C2" s="674"/>
      <c r="D2" s="675"/>
      <c r="E2" s="676" t="s">
        <v>160</v>
      </c>
      <c r="F2" s="677" t="s">
        <v>161</v>
      </c>
      <c r="G2" s="678"/>
      <c r="H2" s="679"/>
      <c r="I2" s="680" t="s">
        <v>162</v>
      </c>
      <c r="J2" s="681"/>
      <c r="K2" s="681"/>
      <c r="L2" s="681"/>
      <c r="M2" s="682"/>
    </row>
    <row r="3" spans="1:13" ht="72" x14ac:dyDescent="0.3">
      <c r="A3" s="683" t="s">
        <v>163</v>
      </c>
      <c r="B3" s="684" t="s">
        <v>164</v>
      </c>
      <c r="C3" s="685" t="s">
        <v>165</v>
      </c>
      <c r="D3" s="685" t="s">
        <v>73</v>
      </c>
      <c r="E3" s="686" t="s">
        <v>66</v>
      </c>
      <c r="F3" s="687" t="s">
        <v>166</v>
      </c>
      <c r="G3" s="687" t="s">
        <v>167</v>
      </c>
      <c r="H3" s="687" t="s">
        <v>168</v>
      </c>
      <c r="I3" s="688" t="s">
        <v>169</v>
      </c>
      <c r="J3" s="688" t="s">
        <v>170</v>
      </c>
      <c r="K3" s="689" t="s">
        <v>171</v>
      </c>
      <c r="L3" s="689" t="s">
        <v>172</v>
      </c>
      <c r="M3" s="689" t="s">
        <v>173</v>
      </c>
    </row>
    <row r="4" spans="1:13" x14ac:dyDescent="0.3">
      <c r="A4" s="690" t="s">
        <v>174</v>
      </c>
      <c r="B4" s="691" t="s">
        <v>175</v>
      </c>
      <c r="C4" s="691" t="s">
        <v>33</v>
      </c>
      <c r="D4" s="692" t="s">
        <v>109</v>
      </c>
      <c r="E4" s="693">
        <f>'Participant-Spend'!$F$8</f>
        <v>145107</v>
      </c>
      <c r="F4" s="694"/>
      <c r="G4" s="695">
        <f>SUM(' Qtr LMI'!$F$8:$G$8)</f>
        <v>0</v>
      </c>
      <c r="H4" s="695">
        <f>'Participant-Spend'!$J$8</f>
        <v>10376.702100000004</v>
      </c>
      <c r="I4" s="696">
        <f>'Qtr Electric Master'!$F$8</f>
        <v>22463.284100000001</v>
      </c>
      <c r="J4" s="696">
        <f>'Qtr Electric Master'!$J$8</f>
        <v>139421.82550000001</v>
      </c>
      <c r="K4" s="696">
        <f>'Qtr Electric Master'!$I$8</f>
        <v>0.81600000000000006</v>
      </c>
      <c r="L4" s="696">
        <f>'Qtr NG Master'!$F$8</f>
        <v>369548.6017</v>
      </c>
      <c r="M4" s="696">
        <f>'Qtr NG Master'!$J$8</f>
        <v>2284978.5893999999</v>
      </c>
    </row>
    <row r="5" spans="1:13" x14ac:dyDescent="0.3">
      <c r="A5" s="690" t="s">
        <v>174</v>
      </c>
      <c r="B5" s="691" t="s">
        <v>175</v>
      </c>
      <c r="C5" s="697" t="s">
        <v>33</v>
      </c>
      <c r="D5" s="698" t="s">
        <v>104</v>
      </c>
      <c r="E5" s="693">
        <f>'Participant-Spend'!$F$9</f>
        <v>979379</v>
      </c>
      <c r="F5" s="694"/>
      <c r="G5" s="695">
        <f>SUM(' Qtr LMI'!$F$9:$G$9)</f>
        <v>14095.663390000002</v>
      </c>
      <c r="H5" s="695">
        <f>'Participant-Spend'!$J$9</f>
        <v>21485.012790000001</v>
      </c>
      <c r="I5" s="696">
        <f>'Qtr Electric Master'!$F$9</f>
        <v>187529.0086479623</v>
      </c>
      <c r="J5" s="696">
        <f>'Qtr Electric Master'!$J$9</f>
        <v>1843902.846962</v>
      </c>
      <c r="K5" s="696">
        <f>'Qtr Electric Master'!$I$9</f>
        <v>14.809754205059381</v>
      </c>
      <c r="L5" s="696">
        <f>'Qtr NG Master'!$F$9</f>
        <v>305631.96168787696</v>
      </c>
      <c r="M5" s="696">
        <f>'Qtr NG Master'!$J$9</f>
        <v>2002059.0716970004</v>
      </c>
    </row>
    <row r="6" spans="1:13" x14ac:dyDescent="0.3">
      <c r="A6" s="690" t="s">
        <v>174</v>
      </c>
      <c r="B6" s="691" t="s">
        <v>175</v>
      </c>
      <c r="C6" s="690" t="s">
        <v>34</v>
      </c>
      <c r="D6" s="699" t="s">
        <v>76</v>
      </c>
      <c r="E6" s="693"/>
      <c r="F6" s="700"/>
      <c r="G6" s="695">
        <f>SUM(' Qtr LMI'!$F$11:$G$11)</f>
        <v>2526.9437900000003</v>
      </c>
      <c r="H6" s="701"/>
      <c r="I6" s="696">
        <f>'Qtr Electric Master'!$F$11</f>
        <v>219.73960069358299</v>
      </c>
      <c r="J6" s="696">
        <f>'Qtr Electric Master'!$J$11</f>
        <v>1609.5484930000002</v>
      </c>
      <c r="K6" s="696">
        <f>'Qtr Electric Master'!$I$11</f>
        <v>0</v>
      </c>
      <c r="L6" s="696">
        <f>'Qtr NG Master'!$F$11</f>
        <v>10744.396242210079</v>
      </c>
      <c r="M6" s="696">
        <f>'Qtr NG Master'!$J$11</f>
        <v>105775.886511</v>
      </c>
    </row>
    <row r="7" spans="1:13" x14ac:dyDescent="0.3">
      <c r="A7" s="690" t="s">
        <v>174</v>
      </c>
      <c r="B7" s="691" t="s">
        <v>175</v>
      </c>
      <c r="C7" s="690" t="s">
        <v>34</v>
      </c>
      <c r="D7" s="699" t="s">
        <v>72</v>
      </c>
      <c r="E7" s="693"/>
      <c r="F7" s="700"/>
      <c r="G7" s="695">
        <f>SUM(' Qtr LMI'!$F$12:$G$12)</f>
        <v>666.10445000000004</v>
      </c>
      <c r="H7" s="701"/>
      <c r="I7" s="696">
        <f>'Qtr Electric Master'!$F$12</f>
        <v>1562.790753872086</v>
      </c>
      <c r="J7" s="696">
        <f>'Qtr Electric Master'!$J$12</f>
        <v>15559.672866999999</v>
      </c>
      <c r="K7" s="696">
        <f>'Qtr Electric Master'!$I$12</f>
        <v>0.122672345594768</v>
      </c>
      <c r="L7" s="696">
        <f>'Qtr NG Master'!$F$12</f>
        <v>4048.4612089502807</v>
      </c>
      <c r="M7" s="696">
        <f>'Qtr NG Master'!$J$12</f>
        <v>32103.006732999998</v>
      </c>
    </row>
    <row r="8" spans="1:13" x14ac:dyDescent="0.3">
      <c r="A8" s="690" t="s">
        <v>174</v>
      </c>
      <c r="B8" s="691" t="s">
        <v>175</v>
      </c>
      <c r="C8" s="691" t="s">
        <v>103</v>
      </c>
      <c r="D8" s="702" t="s">
        <v>107</v>
      </c>
      <c r="E8" s="693">
        <f>'Participant-Spend'!$F$12</f>
        <v>100421</v>
      </c>
      <c r="F8" s="700">
        <f>'Participant-Spend'!$I$12</f>
        <v>19174.406527045241</v>
      </c>
      <c r="G8" s="695">
        <f>SUM(' Qtr LMI'!$F$14:$G$14)</f>
        <v>841.1751999999999</v>
      </c>
      <c r="H8" s="695">
        <f>'Participant-Spend'!$J$12</f>
        <v>4450.1777299999985</v>
      </c>
      <c r="I8" s="696">
        <f>'Qtr Electric Master'!$F$14</f>
        <v>15348.866140894997</v>
      </c>
      <c r="J8" s="696">
        <f>'Qtr Electric Master'!$J$14</f>
        <v>228914.08028699996</v>
      </c>
      <c r="K8" s="696">
        <f>'Qtr Electric Master'!$I$14</f>
        <v>1.1019013336109871</v>
      </c>
      <c r="L8" s="696">
        <f>'Qtr NG Master'!$F$14</f>
        <v>630.93495692304009</v>
      </c>
      <c r="M8" s="696">
        <f>'Qtr NG Master'!$J$14</f>
        <v>4166.01361</v>
      </c>
    </row>
    <row r="9" spans="1:13" x14ac:dyDescent="0.3">
      <c r="A9" s="690" t="s">
        <v>174</v>
      </c>
      <c r="B9" s="691" t="s">
        <v>175</v>
      </c>
      <c r="C9" s="691" t="s">
        <v>39</v>
      </c>
      <c r="D9" s="699" t="s">
        <v>108</v>
      </c>
      <c r="E9" s="693">
        <f>'Participant-Spend'!$F$13</f>
        <v>1260990</v>
      </c>
      <c r="F9" s="700">
        <f>'Participant-Spend'!$I$13</f>
        <v>8171.6749947833478</v>
      </c>
      <c r="G9" s="695"/>
      <c r="H9" s="695">
        <f>'Participant-Spend'!$J$13</f>
        <v>3890.5663899999995</v>
      </c>
      <c r="I9" s="696">
        <f>'Qtr Electric Master'!$F$15</f>
        <v>22848.046000000002</v>
      </c>
      <c r="J9" s="696">
        <f>'Qtr Electric Master'!$J$15</f>
        <v>11237.919</v>
      </c>
      <c r="K9" s="696">
        <f>'Qtr Electric Master'!$I$15</f>
        <v>0</v>
      </c>
      <c r="L9" s="696">
        <f>'Qtr NG Master'!$F$15</f>
        <v>115681.4</v>
      </c>
      <c r="M9" s="696">
        <f>'Qtr NG Master'!$J$15</f>
        <v>86522.799999999988</v>
      </c>
    </row>
    <row r="10" spans="1:13" x14ac:dyDescent="0.3">
      <c r="A10" s="690" t="s">
        <v>174</v>
      </c>
      <c r="B10" s="691" t="s">
        <v>176</v>
      </c>
      <c r="C10" s="690" t="s">
        <v>43</v>
      </c>
      <c r="D10" s="702" t="s">
        <v>43</v>
      </c>
      <c r="E10" s="693">
        <f>'Participant-Spend'!$F$17</f>
        <v>16</v>
      </c>
      <c r="F10" s="700">
        <f>'Participant-Spend'!$I$17</f>
        <v>41090.308989999998</v>
      </c>
      <c r="G10" s="695">
        <f>' Qtr Business Class'!$F$8</f>
        <v>763.63611081614317</v>
      </c>
      <c r="H10" s="695">
        <f>'Participant-Spend'!$J$17</f>
        <v>765.31635000000006</v>
      </c>
      <c r="I10" s="696">
        <f>'Qtr Electric Master'!$F$19</f>
        <v>17326.917826549517</v>
      </c>
      <c r="J10" s="696">
        <f>'Qtr Electric Master'!$J$19</f>
        <v>235475.34375622877</v>
      </c>
      <c r="K10" s="696">
        <f>'Qtr Electric Master'!$I$19</f>
        <v>7.8455143004E-2</v>
      </c>
      <c r="L10" s="696">
        <f>'Qtr NG Master'!$F$19</f>
        <v>132.01252543122513</v>
      </c>
      <c r="M10" s="696">
        <f>'Qtr NG Master'!$J$19</f>
        <v>3256.4361185032158</v>
      </c>
    </row>
    <row r="11" spans="1:13" x14ac:dyDescent="0.3">
      <c r="A11" s="690" t="s">
        <v>174</v>
      </c>
      <c r="B11" s="691" t="s">
        <v>176</v>
      </c>
      <c r="C11" s="690" t="s">
        <v>44</v>
      </c>
      <c r="D11" s="699" t="s">
        <v>105</v>
      </c>
      <c r="E11" s="693">
        <f>'Participant-Spend'!$F$18</f>
        <v>887.00000000000011</v>
      </c>
      <c r="F11" s="700">
        <f>'Participant-Spend'!$I$18</f>
        <v>53779.517749999999</v>
      </c>
      <c r="G11" s="703">
        <f>SUM(' Qtr Business Class'!$F$9:$G$9)</f>
        <v>9616.4682599999996</v>
      </c>
      <c r="H11" s="695">
        <f>'Participant-Spend'!$J$18</f>
        <v>13285.5226</v>
      </c>
      <c r="I11" s="696">
        <f>'Qtr Electric Master'!$F$20</f>
        <v>55018.649815295343</v>
      </c>
      <c r="J11" s="696">
        <f>'Qtr Electric Master'!$J$20</f>
        <v>545413.90600261407</v>
      </c>
      <c r="K11" s="696">
        <f>'Qtr Electric Master'!$I$20</f>
        <v>10.52159549845792</v>
      </c>
      <c r="L11" s="696">
        <f>'Qtr NG Master'!$F$20</f>
        <v>295.41365466666667</v>
      </c>
      <c r="M11" s="696">
        <f>'Qtr NG Master'!$J$20</f>
        <v>4624.9638560000003</v>
      </c>
    </row>
    <row r="12" spans="1:13" x14ac:dyDescent="0.3">
      <c r="A12" s="690" t="s">
        <v>174</v>
      </c>
      <c r="B12" s="691" t="s">
        <v>176</v>
      </c>
      <c r="C12" s="690" t="s">
        <v>44</v>
      </c>
      <c r="D12" s="699" t="s">
        <v>111</v>
      </c>
      <c r="E12" s="693">
        <f>'Participant-Spend'!$F$19</f>
        <v>10</v>
      </c>
      <c r="F12" s="700">
        <f>'Participant-Spend'!$I$19</f>
        <v>10242.52317</v>
      </c>
      <c r="G12" s="703">
        <f>SUM(' Qtr Business Class'!$F$10:$G$10)</f>
        <v>95.83614</v>
      </c>
      <c r="H12" s="695">
        <f>'Participant-Spend'!$J$19</f>
        <v>1050.7285100000013</v>
      </c>
      <c r="I12" s="696">
        <f>'Qtr Electric Master'!$F$21</f>
        <v>534.18480820989248</v>
      </c>
      <c r="J12" s="696">
        <f>'Qtr Electric Master'!$J$21</f>
        <v>6446.4358820989255</v>
      </c>
      <c r="K12" s="696">
        <f>'Qtr Electric Master'!$I$21</f>
        <v>4.5615916666666687E-2</v>
      </c>
      <c r="L12" s="696">
        <f>'Qtr NG Master'!$F$21</f>
        <v>296.19</v>
      </c>
      <c r="M12" s="696">
        <f>'Qtr NG Master'!$J$21</f>
        <v>2961.9</v>
      </c>
    </row>
    <row r="13" spans="1:13" x14ac:dyDescent="0.3">
      <c r="A13" s="690" t="s">
        <v>174</v>
      </c>
      <c r="B13" s="691" t="s">
        <v>176</v>
      </c>
      <c r="C13" s="690" t="s">
        <v>44</v>
      </c>
      <c r="D13" s="699" t="s">
        <v>46</v>
      </c>
      <c r="E13" s="693">
        <f>'Participant-Spend'!$F$20</f>
        <v>0</v>
      </c>
      <c r="F13" s="700">
        <f>'Participant-Spend'!$I$20</f>
        <v>1876.4876300000001</v>
      </c>
      <c r="G13" s="703">
        <f>SUM(' Qtr Business Class'!$F$11:$G$11)</f>
        <v>0</v>
      </c>
      <c r="H13" s="695">
        <f>'Participant-Spend'!$J$20</f>
        <v>262.37563999999929</v>
      </c>
      <c r="I13" s="696">
        <f>'Qtr Electric Master'!$F$22</f>
        <v>0</v>
      </c>
      <c r="J13" s="696">
        <f>'Qtr Electric Master'!$J$22</f>
        <v>0</v>
      </c>
      <c r="K13" s="696">
        <f>'Qtr Electric Master'!$I$22</f>
        <v>0</v>
      </c>
      <c r="L13" s="696">
        <f>'Qtr NG Master'!$F$22</f>
        <v>0</v>
      </c>
      <c r="M13" s="696">
        <f>'Qtr NG Master'!$J$22</f>
        <v>0</v>
      </c>
    </row>
    <row r="14" spans="1:13" x14ac:dyDescent="0.3">
      <c r="A14" s="690" t="s">
        <v>174</v>
      </c>
      <c r="B14" s="691" t="s">
        <v>176</v>
      </c>
      <c r="C14" s="690" t="s">
        <v>44</v>
      </c>
      <c r="D14" s="699" t="s">
        <v>47</v>
      </c>
      <c r="E14" s="693">
        <f>'Participant-Spend'!$F$21</f>
        <v>0</v>
      </c>
      <c r="F14" s="700">
        <f>'Participant-Spend'!$I$21</f>
        <v>63991.576050000003</v>
      </c>
      <c r="G14" s="703">
        <f>SUM(' Qtr Business Class'!$F$12:$G$12)</f>
        <v>0</v>
      </c>
      <c r="H14" s="695">
        <f>'Participant-Spend'!$J$21</f>
        <v>3595.492540000002</v>
      </c>
      <c r="I14" s="696">
        <f>'Qtr Electric Master'!$F$23</f>
        <v>0</v>
      </c>
      <c r="J14" s="696">
        <f>'Qtr Electric Master'!$J$23</f>
        <v>0</v>
      </c>
      <c r="K14" s="696">
        <f>'Qtr Electric Master'!$I$23</f>
        <v>0</v>
      </c>
      <c r="L14" s="696">
        <f>'Qtr NG Master'!$F$23</f>
        <v>0</v>
      </c>
      <c r="M14" s="696">
        <f>'Qtr NG Master'!$J$23</f>
        <v>0</v>
      </c>
    </row>
    <row r="15" spans="1:13" x14ac:dyDescent="0.3">
      <c r="A15" s="690" t="s">
        <v>174</v>
      </c>
      <c r="B15" s="691" t="s">
        <v>91</v>
      </c>
      <c r="C15" s="690" t="s">
        <v>91</v>
      </c>
      <c r="D15" s="699" t="s">
        <v>43</v>
      </c>
      <c r="E15" s="693">
        <f>'Participant-Spend'!$F$25</f>
        <v>1244</v>
      </c>
      <c r="F15" s="700">
        <f>'Participant-Spend'!$I$25</f>
        <v>3547.8247830392429</v>
      </c>
      <c r="G15" s="695">
        <f>SUM(' Qtr LMI'!F19:G19)</f>
        <v>156.87254000000001</v>
      </c>
      <c r="H15" s="695">
        <f>'Participant-Spend'!$J$25</f>
        <v>913.60231999999928</v>
      </c>
      <c r="I15" s="696">
        <f>'Qtr Electric Master'!$F$27</f>
        <v>322.233791850979</v>
      </c>
      <c r="J15" s="696">
        <f>'Qtr Electric Master'!$J$27</f>
        <v>3911.18696</v>
      </c>
      <c r="K15" s="696">
        <f>'Qtr Electric Master'!$I$27</f>
        <v>3.3888021693428E-2</v>
      </c>
      <c r="L15" s="696">
        <f>'Qtr NG Master'!$F$27</f>
        <v>1554.392838125</v>
      </c>
      <c r="M15" s="696">
        <f>'Qtr NG Master'!$J$27</f>
        <v>3911.18696</v>
      </c>
    </row>
    <row r="16" spans="1:13" x14ac:dyDescent="0.3">
      <c r="A16" s="690" t="s">
        <v>174</v>
      </c>
      <c r="B16" s="691" t="s">
        <v>175</v>
      </c>
      <c r="C16" s="690" t="s">
        <v>33</v>
      </c>
      <c r="D16" s="699"/>
      <c r="E16" s="693"/>
      <c r="F16" s="700">
        <f>'Participant-Spend'!$I$10</f>
        <v>43422.332326115022</v>
      </c>
      <c r="G16" s="701"/>
      <c r="H16" s="701"/>
      <c r="I16" s="696"/>
      <c r="J16" s="696"/>
      <c r="K16" s="696"/>
      <c r="L16" s="138"/>
      <c r="M16" s="138"/>
    </row>
    <row r="17" spans="1:13" x14ac:dyDescent="0.3">
      <c r="A17" s="690" t="s">
        <v>174</v>
      </c>
      <c r="B17" s="691" t="s">
        <v>175</v>
      </c>
      <c r="C17" s="690" t="s">
        <v>34</v>
      </c>
      <c r="D17" s="699"/>
      <c r="E17" s="693">
        <f>'Participant-Spend'!$F$11</f>
        <v>3224</v>
      </c>
      <c r="F17" s="700">
        <f>'Participant-Spend'!$I$11</f>
        <v>17709.270857043324</v>
      </c>
      <c r="G17" s="701"/>
      <c r="H17" s="695">
        <f>'Participant-Spend'!$J$11</f>
        <v>7031.4220799999985</v>
      </c>
      <c r="I17" s="696"/>
      <c r="J17" s="696"/>
      <c r="K17" s="696"/>
      <c r="L17" s="138"/>
      <c r="M17" s="138"/>
    </row>
    <row r="18" spans="1:13" x14ac:dyDescent="0.3">
      <c r="A18" s="690"/>
      <c r="B18" s="691"/>
      <c r="C18" s="690"/>
      <c r="D18" s="699"/>
      <c r="E18" s="693"/>
      <c r="F18" s="694"/>
      <c r="G18" s="701"/>
      <c r="H18" s="701"/>
      <c r="I18" s="696"/>
      <c r="J18" s="696"/>
      <c r="K18" s="696"/>
      <c r="L18" s="138"/>
      <c r="M18" s="138"/>
    </row>
    <row r="19" spans="1:13" x14ac:dyDescent="0.3">
      <c r="A19" s="690"/>
      <c r="B19" s="691"/>
      <c r="C19" s="690"/>
      <c r="D19" s="699"/>
      <c r="E19" s="693"/>
      <c r="F19" s="694"/>
      <c r="G19" s="701"/>
      <c r="H19" s="701"/>
      <c r="I19" s="696"/>
      <c r="J19" s="696"/>
      <c r="K19" s="696"/>
      <c r="L19" s="138"/>
      <c r="M19" s="138"/>
    </row>
    <row r="20" spans="1:13" x14ac:dyDescent="0.3">
      <c r="A20" s="690"/>
      <c r="B20" s="691"/>
      <c r="C20" s="690"/>
      <c r="D20" s="699"/>
      <c r="E20" s="693"/>
      <c r="F20" s="694"/>
      <c r="G20" s="701"/>
      <c r="H20" s="701"/>
      <c r="I20" s="696"/>
      <c r="J20" s="696"/>
      <c r="K20" s="696"/>
      <c r="L20" s="138"/>
      <c r="M20" s="138"/>
    </row>
    <row r="21" spans="1:13" x14ac:dyDescent="0.3">
      <c r="A21" s="690"/>
      <c r="B21" s="691"/>
      <c r="C21" s="690"/>
      <c r="D21" s="699"/>
      <c r="E21" s="693"/>
      <c r="F21" s="694"/>
      <c r="G21" s="701"/>
      <c r="H21" s="701"/>
      <c r="I21" s="696"/>
      <c r="J21" s="696"/>
      <c r="K21" s="696"/>
      <c r="L21" s="138"/>
      <c r="M21" s="138"/>
    </row>
    <row r="22" spans="1:13" x14ac:dyDescent="0.3">
      <c r="A22" s="690"/>
      <c r="B22" s="691"/>
      <c r="C22" s="690"/>
      <c r="D22" s="699"/>
      <c r="E22" s="693"/>
      <c r="F22" s="694"/>
      <c r="G22" s="701"/>
      <c r="H22" s="701"/>
      <c r="I22" s="696"/>
      <c r="J22" s="696"/>
      <c r="K22" s="696"/>
      <c r="L22" s="138"/>
      <c r="M22" s="138"/>
    </row>
    <row r="23" spans="1:13" x14ac:dyDescent="0.3">
      <c r="A23" s="690"/>
      <c r="B23" s="691"/>
      <c r="C23" s="690"/>
      <c r="D23" s="699"/>
      <c r="E23" s="693"/>
      <c r="F23" s="694"/>
      <c r="G23" s="701"/>
      <c r="H23" s="701"/>
      <c r="I23" s="696"/>
      <c r="J23" s="696"/>
      <c r="K23" s="696"/>
      <c r="L23" s="138"/>
      <c r="M23" s="138"/>
    </row>
    <row r="24" spans="1:13" x14ac:dyDescent="0.3">
      <c r="A24" s="690"/>
      <c r="B24" s="691"/>
      <c r="C24" s="690"/>
      <c r="D24" s="699"/>
      <c r="E24" s="693"/>
      <c r="F24" s="694"/>
      <c r="G24" s="701"/>
      <c r="H24" s="701"/>
      <c r="I24" s="696"/>
      <c r="J24" s="696"/>
      <c r="K24" s="696"/>
      <c r="L24" s="138"/>
      <c r="M24" s="138"/>
    </row>
    <row r="25" spans="1:13" x14ac:dyDescent="0.3">
      <c r="A25" s="690"/>
      <c r="B25" s="691"/>
      <c r="C25" s="690"/>
      <c r="D25" s="699"/>
      <c r="E25" s="693"/>
      <c r="F25" s="694"/>
      <c r="G25" s="701"/>
      <c r="H25" s="701"/>
      <c r="I25" s="696"/>
      <c r="J25" s="696"/>
      <c r="K25" s="696"/>
      <c r="L25" s="138"/>
      <c r="M25" s="138"/>
    </row>
    <row r="26" spans="1:13" x14ac:dyDescent="0.3">
      <c r="A26" s="690"/>
      <c r="B26" s="691"/>
      <c r="C26" s="690"/>
      <c r="D26" s="699"/>
      <c r="E26" s="693"/>
      <c r="F26" s="694"/>
      <c r="G26" s="701"/>
      <c r="H26" s="701"/>
      <c r="I26" s="696"/>
      <c r="J26" s="696"/>
      <c r="K26" s="696"/>
      <c r="L26" s="138"/>
      <c r="M26" s="138"/>
    </row>
  </sheetData>
  <mergeCells count="3">
    <mergeCell ref="A2:C2"/>
    <mergeCell ref="F2:H2"/>
    <mergeCell ref="I2:M2"/>
  </mergeCells>
  <conditionalFormatting sqref="G4:H26">
    <cfRule type="expression" dxfId="0" priority="1">
      <formula>IF(#REF!&gt;1,TRUE,FALSE)</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Lookup_Sheet!$A$18:$A$24</xm:f>
          </x14:formula1>
          <xm:sqref>A4:A26</xm:sqref>
        </x14:dataValidation>
        <x14:dataValidation type="list" allowBlank="1" showInputMessage="1" showErrorMessage="1">
          <x14:formula1>
            <xm:f>Lookup_Sheet!$A$2:$A$5</xm:f>
          </x14:formula1>
          <xm:sqref>B4:B26</xm:sqref>
        </x14:dataValidation>
        <x14:dataValidation type="list" allowBlank="1" showInputMessage="1">
          <x14:formula1>
            <xm:f>Lookup_Sheet!$A$8:$A$10</xm:f>
          </x14:formula1>
          <xm:sqref>C4:C26</xm:sqref>
        </x14:dataValidation>
        <x14:dataValidation type="list" allowBlank="1" showInputMessage="1">
          <x14:formula1>
            <xm:f>Lookup_Sheet!$A$13:$A$15</xm:f>
          </x14:formula1>
          <xm:sqref>D4:D26</xm:sqref>
        </x14:dataValidation>
        <x14:dataValidation type="list" allowBlank="1" showInputMessage="1" showErrorMessage="1">
          <x14:formula1>
            <xm:f>Lookup_Sheet!$A$28:$A$39</xm:f>
          </x14:formula1>
          <xm:sqref>B1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5"/>
  <sheetViews>
    <sheetView zoomScaleNormal="100" workbookViewId="0">
      <pane ySplit="6" topLeftCell="A7" activePane="bottomLeft" state="frozen"/>
      <selection pane="bottomLeft" activeCell="B2" sqref="B2"/>
    </sheetView>
  </sheetViews>
  <sheetFormatPr defaultRowHeight="14.4" x14ac:dyDescent="0.3"/>
  <cols>
    <col min="1" max="1" width="4.33203125" customWidth="1"/>
    <col min="2" max="2" width="22.109375" customWidth="1"/>
    <col min="3" max="3" width="35" customWidth="1"/>
    <col min="4" max="8" width="13.5546875" customWidth="1"/>
    <col min="9" max="9" width="13.6640625" customWidth="1"/>
    <col min="10" max="11" width="13.5546875" customWidth="1"/>
    <col min="12" max="12" width="5.5546875" customWidth="1"/>
  </cols>
  <sheetData>
    <row r="1" spans="1:12" ht="23.4" x14ac:dyDescent="0.45">
      <c r="A1" s="1" t="s">
        <v>0</v>
      </c>
    </row>
    <row r="3" spans="1:12" ht="18.600000000000001" thickBot="1" x14ac:dyDescent="0.4">
      <c r="A3" s="6"/>
      <c r="B3" s="6" t="s">
        <v>116</v>
      </c>
      <c r="C3" s="6"/>
      <c r="D3" s="6"/>
      <c r="E3" s="6"/>
      <c r="F3" s="6"/>
      <c r="G3" s="6"/>
      <c r="H3" s="6"/>
      <c r="I3" s="6"/>
      <c r="J3" s="6"/>
      <c r="K3" s="6"/>
    </row>
    <row r="4" spans="1:12" ht="15" thickBot="1" x14ac:dyDescent="0.35">
      <c r="A4" t="s">
        <v>2</v>
      </c>
      <c r="B4" s="383"/>
      <c r="C4" s="384"/>
      <c r="D4" s="659" t="s">
        <v>7</v>
      </c>
      <c r="E4" s="660"/>
      <c r="F4" s="660"/>
      <c r="G4" s="665"/>
      <c r="H4" s="668" t="s">
        <v>6</v>
      </c>
      <c r="I4" s="669"/>
      <c r="J4" s="669"/>
      <c r="K4" s="670"/>
    </row>
    <row r="5" spans="1:12" x14ac:dyDescent="0.3">
      <c r="B5" s="224"/>
      <c r="C5" s="254"/>
      <c r="D5" s="276" t="s">
        <v>10</v>
      </c>
      <c r="E5" s="139" t="s">
        <v>11</v>
      </c>
      <c r="F5" s="139" t="s">
        <v>12</v>
      </c>
      <c r="G5" s="139" t="s">
        <v>56</v>
      </c>
      <c r="H5" s="150" t="s">
        <v>14</v>
      </c>
      <c r="I5" s="151" t="s">
        <v>15</v>
      </c>
      <c r="J5" s="151" t="s">
        <v>57</v>
      </c>
      <c r="K5" s="277" t="s">
        <v>58</v>
      </c>
    </row>
    <row r="6" spans="1:12" ht="48.6" thickBot="1" x14ac:dyDescent="0.35">
      <c r="B6" s="225"/>
      <c r="C6" s="255"/>
      <c r="D6" s="278" t="s">
        <v>64</v>
      </c>
      <c r="E6" s="279" t="s">
        <v>65</v>
      </c>
      <c r="F6" s="279" t="s">
        <v>66</v>
      </c>
      <c r="G6" s="279" t="s">
        <v>67</v>
      </c>
      <c r="H6" s="152" t="s">
        <v>85</v>
      </c>
      <c r="I6" s="153" t="s">
        <v>84</v>
      </c>
      <c r="J6" s="153" t="s">
        <v>83</v>
      </c>
      <c r="K6" s="280" t="s">
        <v>68</v>
      </c>
    </row>
    <row r="7" spans="1:12" ht="15" thickBot="1" x14ac:dyDescent="0.35">
      <c r="B7" s="182" t="s">
        <v>31</v>
      </c>
      <c r="C7" s="196" t="s">
        <v>32</v>
      </c>
      <c r="D7" s="182"/>
      <c r="E7" s="167"/>
      <c r="F7" s="167"/>
      <c r="G7" s="189"/>
      <c r="H7" s="182"/>
      <c r="I7" s="167"/>
      <c r="J7" s="180"/>
      <c r="K7" s="183"/>
    </row>
    <row r="8" spans="1:12" x14ac:dyDescent="0.3">
      <c r="B8" s="645" t="s">
        <v>70</v>
      </c>
      <c r="C8" s="237" t="s">
        <v>109</v>
      </c>
      <c r="D8" s="282">
        <v>101566</v>
      </c>
      <c r="E8" s="586"/>
      <c r="F8" s="282">
        <v>145107</v>
      </c>
      <c r="G8" s="578"/>
      <c r="H8" s="611">
        <v>8099.2902700000004</v>
      </c>
      <c r="I8" s="502"/>
      <c r="J8" s="615">
        <v>10376.702100000004</v>
      </c>
      <c r="K8" s="281"/>
      <c r="L8" s="587"/>
    </row>
    <row r="9" spans="1:12" ht="15" thickBot="1" x14ac:dyDescent="0.35">
      <c r="B9" s="646"/>
      <c r="C9" s="499" t="s">
        <v>104</v>
      </c>
      <c r="D9" s="296">
        <v>669436</v>
      </c>
      <c r="E9" s="454">
        <v>1420648</v>
      </c>
      <c r="F9" s="297">
        <v>979379</v>
      </c>
      <c r="G9" s="500">
        <v>0.68940000000000001</v>
      </c>
      <c r="H9" s="612">
        <v>14442.678959999999</v>
      </c>
      <c r="I9" s="503"/>
      <c r="J9" s="616">
        <v>21485.012790000001</v>
      </c>
      <c r="K9" s="501"/>
      <c r="L9" s="587"/>
    </row>
    <row r="10" spans="1:12" ht="15" thickBot="1" x14ac:dyDescent="0.35">
      <c r="B10" s="646"/>
      <c r="C10" s="496" t="s">
        <v>100</v>
      </c>
      <c r="D10" s="398">
        <v>771002</v>
      </c>
      <c r="E10" s="399"/>
      <c r="F10" s="399">
        <v>1124486</v>
      </c>
      <c r="G10" s="580"/>
      <c r="H10" s="497">
        <f>SUBTOTAL(9,H8:H9)</f>
        <v>22541.969229999999</v>
      </c>
      <c r="I10" s="504">
        <v>43422.332326115022</v>
      </c>
      <c r="J10" s="509">
        <f>SUBTOTAL(9,J8:J9)</f>
        <v>31861.714890000003</v>
      </c>
      <c r="K10" s="498">
        <f>J10/I10</f>
        <v>0.73376332369041719</v>
      </c>
      <c r="L10" s="587"/>
    </row>
    <row r="11" spans="1:12" ht="15" thickBot="1" x14ac:dyDescent="0.35">
      <c r="B11" s="200" t="s">
        <v>34</v>
      </c>
      <c r="C11" s="442" t="s">
        <v>34</v>
      </c>
      <c r="D11" s="495">
        <v>2685</v>
      </c>
      <c r="E11" s="457">
        <v>16032</v>
      </c>
      <c r="F11" s="457">
        <v>3224</v>
      </c>
      <c r="G11" s="494">
        <v>0.2011</v>
      </c>
      <c r="H11" s="613">
        <v>5261.1140999999998</v>
      </c>
      <c r="I11" s="505">
        <v>17709.270857043324</v>
      </c>
      <c r="J11" s="617">
        <v>7031.4220799999985</v>
      </c>
      <c r="K11" s="494">
        <f t="shared" ref="K11:K14" si="0">J11/I11</f>
        <v>0.39704752029378237</v>
      </c>
      <c r="L11" s="587"/>
    </row>
    <row r="12" spans="1:12" ht="15" thickBot="1" x14ac:dyDescent="0.35">
      <c r="B12" s="200" t="s">
        <v>103</v>
      </c>
      <c r="C12" s="175" t="s">
        <v>107</v>
      </c>
      <c r="D12" s="299">
        <v>100339</v>
      </c>
      <c r="E12" s="381">
        <v>4431</v>
      </c>
      <c r="F12" s="342">
        <v>100421</v>
      </c>
      <c r="G12" s="346">
        <v>22.6633</v>
      </c>
      <c r="H12" s="560">
        <v>2921.4869600000002</v>
      </c>
      <c r="I12" s="506">
        <v>19174.406527045241</v>
      </c>
      <c r="J12" s="618">
        <v>4450.1777299999985</v>
      </c>
      <c r="K12" s="345">
        <f t="shared" si="0"/>
        <v>0.23208946382372164</v>
      </c>
      <c r="L12" s="587"/>
    </row>
    <row r="13" spans="1:12" ht="29.4" thickBot="1" x14ac:dyDescent="0.35">
      <c r="B13" s="165" t="s">
        <v>38</v>
      </c>
      <c r="C13" s="165" t="s">
        <v>108</v>
      </c>
      <c r="D13" s="341">
        <v>1260990</v>
      </c>
      <c r="E13" s="359">
        <v>1260990</v>
      </c>
      <c r="F13" s="301">
        <v>1260990</v>
      </c>
      <c r="G13" s="579"/>
      <c r="H13" s="614">
        <v>1972.7003600000003</v>
      </c>
      <c r="I13" s="507">
        <v>8171.6749947833478</v>
      </c>
      <c r="J13" s="619">
        <v>3890.5663899999995</v>
      </c>
      <c r="K13" s="345">
        <f t="shared" si="0"/>
        <v>0.47610390678577746</v>
      </c>
      <c r="L13" s="587"/>
    </row>
    <row r="14" spans="1:12" ht="18" customHeight="1" thickBot="1" x14ac:dyDescent="0.35">
      <c r="B14" s="187" t="s">
        <v>40</v>
      </c>
      <c r="C14" s="197"/>
      <c r="D14" s="302">
        <v>2135016</v>
      </c>
      <c r="E14" s="303">
        <v>2702101</v>
      </c>
      <c r="F14" s="303">
        <v>3613607</v>
      </c>
      <c r="G14" s="347">
        <v>1.3372999999999999</v>
      </c>
      <c r="H14" s="260">
        <f>SUBTOTAL(9,H11:H13)</f>
        <v>10155.30142</v>
      </c>
      <c r="I14" s="508">
        <v>88477.684704986939</v>
      </c>
      <c r="J14" s="264">
        <f>SUBTOTAL(9,J11:J13)</f>
        <v>15372.166199999996</v>
      </c>
      <c r="K14" s="347">
        <f t="shared" si="0"/>
        <v>0.17374060195241028</v>
      </c>
      <c r="L14" s="587"/>
    </row>
    <row r="15" spans="1:12" ht="15" thickBot="1" x14ac:dyDescent="0.35">
      <c r="B15" s="141"/>
      <c r="C15" s="199"/>
      <c r="D15" s="304"/>
      <c r="E15" s="305"/>
      <c r="F15" s="305"/>
      <c r="G15" s="348"/>
      <c r="H15" s="261"/>
      <c r="I15" s="511"/>
      <c r="J15" s="275"/>
      <c r="K15" s="190"/>
      <c r="L15" s="587"/>
    </row>
    <row r="16" spans="1:12" ht="15" thickBot="1" x14ac:dyDescent="0.35">
      <c r="B16" s="198" t="s">
        <v>41</v>
      </c>
      <c r="C16" s="196" t="s">
        <v>73</v>
      </c>
      <c r="D16" s="308"/>
      <c r="E16" s="309"/>
      <c r="F16" s="309"/>
      <c r="G16" s="349"/>
      <c r="H16" s="263"/>
      <c r="I16" s="512"/>
      <c r="J16" s="516"/>
      <c r="K16" s="191"/>
      <c r="L16" s="587"/>
    </row>
    <row r="17" spans="1:12" ht="15" thickBot="1" x14ac:dyDescent="0.35">
      <c r="B17" s="181" t="s">
        <v>42</v>
      </c>
      <c r="C17" s="165" t="s">
        <v>74</v>
      </c>
      <c r="D17" s="300">
        <v>16</v>
      </c>
      <c r="E17" s="301">
        <v>705</v>
      </c>
      <c r="F17" s="301">
        <v>16</v>
      </c>
      <c r="G17" s="531">
        <v>2.2700000000000001E-2</v>
      </c>
      <c r="H17" s="614">
        <v>551.13135999999975</v>
      </c>
      <c r="I17" s="513">
        <v>41090.308989999998</v>
      </c>
      <c r="J17" s="619">
        <v>765.31635000000006</v>
      </c>
      <c r="K17" s="510">
        <f t="shared" ref="K17:K22" si="1">J17/I17</f>
        <v>1.8625227427378373E-2</v>
      </c>
      <c r="L17" s="587"/>
    </row>
    <row r="18" spans="1:12" x14ac:dyDescent="0.3">
      <c r="B18" s="647" t="s">
        <v>44</v>
      </c>
      <c r="C18" s="427" t="s">
        <v>105</v>
      </c>
      <c r="D18" s="326">
        <v>529</v>
      </c>
      <c r="E18" s="313">
        <v>1460</v>
      </c>
      <c r="F18" s="313">
        <v>887.00000000000011</v>
      </c>
      <c r="G18" s="532">
        <v>0.60750000000000004</v>
      </c>
      <c r="H18" s="620">
        <v>8964.5383700000002</v>
      </c>
      <c r="I18" s="514">
        <v>53779.517749999999</v>
      </c>
      <c r="J18" s="620">
        <v>13285.5226</v>
      </c>
      <c r="K18" s="352">
        <f t="shared" si="1"/>
        <v>0.24703684889401969</v>
      </c>
      <c r="L18" s="587"/>
    </row>
    <row r="19" spans="1:12" x14ac:dyDescent="0.3">
      <c r="B19" s="647"/>
      <c r="C19" s="382" t="s">
        <v>111</v>
      </c>
      <c r="D19" s="344">
        <v>10</v>
      </c>
      <c r="E19" s="316">
        <v>64</v>
      </c>
      <c r="F19" s="316">
        <v>10</v>
      </c>
      <c r="G19" s="533">
        <v>0.15629999999999999</v>
      </c>
      <c r="H19" s="621">
        <v>740.38877000000002</v>
      </c>
      <c r="I19" s="515">
        <v>10242.52317</v>
      </c>
      <c r="J19" s="621">
        <v>1050.7285100000013</v>
      </c>
      <c r="K19" s="350">
        <f t="shared" si="1"/>
        <v>0.10258492878762034</v>
      </c>
      <c r="L19" s="587"/>
    </row>
    <row r="20" spans="1:12" x14ac:dyDescent="0.3">
      <c r="B20" s="648"/>
      <c r="C20" s="382" t="s">
        <v>46</v>
      </c>
      <c r="D20" s="344">
        <v>0</v>
      </c>
      <c r="E20" s="316">
        <v>12</v>
      </c>
      <c r="F20" s="316">
        <v>0</v>
      </c>
      <c r="G20" s="533">
        <v>0</v>
      </c>
      <c r="H20" s="621">
        <v>167.16835999999998</v>
      </c>
      <c r="I20" s="515">
        <v>1876.4876300000001</v>
      </c>
      <c r="J20" s="621">
        <v>262.37563999999929</v>
      </c>
      <c r="K20" s="350">
        <f t="shared" si="1"/>
        <v>0.13982273893273642</v>
      </c>
      <c r="L20" s="587"/>
    </row>
    <row r="21" spans="1:12" ht="15" thickBot="1" x14ac:dyDescent="0.35">
      <c r="B21" s="671"/>
      <c r="C21" s="520" t="s">
        <v>47</v>
      </c>
      <c r="D21" s="469">
        <v>0</v>
      </c>
      <c r="E21" s="446">
        <v>4</v>
      </c>
      <c r="F21" s="446">
        <v>0</v>
      </c>
      <c r="G21" s="521">
        <v>0</v>
      </c>
      <c r="H21" s="622">
        <v>2699.3992800000019</v>
      </c>
      <c r="I21" s="534">
        <v>63991.576050000003</v>
      </c>
      <c r="J21" s="622">
        <v>3595.492540000002</v>
      </c>
      <c r="K21" s="537">
        <f t="shared" si="1"/>
        <v>5.6186966503069931E-2</v>
      </c>
      <c r="L21" s="587"/>
    </row>
    <row r="22" spans="1:12" ht="15" thickBot="1" x14ac:dyDescent="0.35">
      <c r="A22" s="104"/>
      <c r="B22" s="483" t="s">
        <v>48</v>
      </c>
      <c r="C22" s="484"/>
      <c r="D22" s="527">
        <v>555</v>
      </c>
      <c r="E22" s="528">
        <v>2245</v>
      </c>
      <c r="F22" s="528">
        <v>913.00000000000011</v>
      </c>
      <c r="G22" s="529">
        <v>0.40670000000000001</v>
      </c>
      <c r="H22" s="535">
        <f>SUBTOTAL(9,H17:H21)</f>
        <v>13122.62614</v>
      </c>
      <c r="I22" s="536">
        <v>170980.41359000001</v>
      </c>
      <c r="J22" s="535">
        <f>SUBTOTAL(9,J17:J21)</f>
        <v>18959.435640000003</v>
      </c>
      <c r="K22" s="530">
        <f t="shared" si="1"/>
        <v>0.11088659362740522</v>
      </c>
      <c r="L22" s="587"/>
    </row>
    <row r="23" spans="1:12" ht="15" thickBot="1" x14ac:dyDescent="0.35">
      <c r="B23" s="522"/>
      <c r="C23" s="523"/>
      <c r="D23" s="524"/>
      <c r="E23" s="525"/>
      <c r="F23" s="525"/>
      <c r="G23" s="526"/>
      <c r="H23" s="517"/>
      <c r="I23" s="518"/>
      <c r="J23" s="518"/>
      <c r="K23" s="519"/>
      <c r="L23" s="587"/>
    </row>
    <row r="24" spans="1:12" x14ac:dyDescent="0.3">
      <c r="B24" s="642" t="s">
        <v>90</v>
      </c>
      <c r="C24" s="206" t="s">
        <v>76</v>
      </c>
      <c r="D24" s="322"/>
      <c r="E24" s="323"/>
      <c r="F24" s="323"/>
      <c r="G24" s="351"/>
      <c r="H24" s="265"/>
      <c r="I24" s="266"/>
      <c r="J24" s="266"/>
      <c r="K24" s="245"/>
      <c r="L24" s="587"/>
    </row>
    <row r="25" spans="1:12" x14ac:dyDescent="0.3">
      <c r="B25" s="643"/>
      <c r="C25" s="207" t="s">
        <v>43</v>
      </c>
      <c r="D25" s="326">
        <v>1199</v>
      </c>
      <c r="E25" s="425">
        <v>13110</v>
      </c>
      <c r="F25" s="313">
        <v>1244</v>
      </c>
      <c r="G25" s="352">
        <v>9.4899999999999998E-2</v>
      </c>
      <c r="H25" s="620">
        <v>558.36256999999978</v>
      </c>
      <c r="I25" s="267">
        <v>3547.8247830392429</v>
      </c>
      <c r="J25" s="623">
        <v>913.60231999999928</v>
      </c>
      <c r="K25" s="352">
        <f>J25/I25</f>
        <v>0.25751055248488403</v>
      </c>
      <c r="L25" s="587"/>
    </row>
    <row r="26" spans="1:12" x14ac:dyDescent="0.3">
      <c r="B26" s="643"/>
      <c r="C26" s="207" t="s">
        <v>75</v>
      </c>
      <c r="D26" s="327"/>
      <c r="E26" s="286"/>
      <c r="F26" s="286"/>
      <c r="G26" s="353"/>
      <c r="H26" s="268"/>
      <c r="I26" s="259"/>
      <c r="J26" s="259"/>
      <c r="K26" s="248"/>
      <c r="L26" s="587"/>
    </row>
    <row r="27" spans="1:12" ht="15" thickBot="1" x14ac:dyDescent="0.35">
      <c r="B27" s="644"/>
      <c r="C27" s="208" t="s">
        <v>47</v>
      </c>
      <c r="D27" s="329"/>
      <c r="E27" s="330"/>
      <c r="F27" s="330"/>
      <c r="G27" s="354"/>
      <c r="H27" s="269"/>
      <c r="I27" s="270"/>
      <c r="J27" s="270"/>
      <c r="K27" s="249"/>
      <c r="L27" s="587"/>
    </row>
    <row r="28" spans="1:12" ht="15" thickBot="1" x14ac:dyDescent="0.35">
      <c r="B28" s="54" t="s">
        <v>50</v>
      </c>
      <c r="C28" s="204"/>
      <c r="D28" s="333">
        <v>1199</v>
      </c>
      <c r="E28" s="334">
        <v>13110</v>
      </c>
      <c r="F28" s="334">
        <v>1244</v>
      </c>
      <c r="G28" s="355">
        <v>9.4899999999999998E-2</v>
      </c>
      <c r="H28" s="271">
        <f>SUBTOTAL(9,H25:H27)</f>
        <v>558.36256999999978</v>
      </c>
      <c r="I28" s="272">
        <v>3547.8247830392429</v>
      </c>
      <c r="J28" s="272">
        <f>SUBTOTAL(9,J25:J27)</f>
        <v>913.60231999999928</v>
      </c>
      <c r="K28" s="355">
        <f>J28/I28</f>
        <v>0.25751055248488403</v>
      </c>
      <c r="L28" s="587"/>
    </row>
    <row r="29" spans="1:12" x14ac:dyDescent="0.3">
      <c r="B29" s="89" t="s">
        <v>51</v>
      </c>
      <c r="C29" s="138"/>
      <c r="D29" s="322"/>
      <c r="E29" s="323"/>
      <c r="F29" s="323"/>
      <c r="G29" s="351"/>
      <c r="H29" s="265"/>
      <c r="I29" s="266"/>
      <c r="J29" s="266"/>
      <c r="K29" s="245"/>
      <c r="L29" s="587"/>
    </row>
    <row r="30" spans="1:12" ht="15" thickBot="1" x14ac:dyDescent="0.35">
      <c r="B30" s="95" t="s">
        <v>52</v>
      </c>
      <c r="C30" s="140"/>
      <c r="D30" s="335"/>
      <c r="E30" s="336"/>
      <c r="F30" s="336"/>
      <c r="G30" s="356"/>
      <c r="H30" s="273"/>
      <c r="I30" s="274"/>
      <c r="J30" s="274"/>
      <c r="K30" s="158"/>
      <c r="L30" s="587"/>
    </row>
    <row r="31" spans="1:12" x14ac:dyDescent="0.3">
      <c r="B31" s="141"/>
      <c r="C31" s="142"/>
      <c r="D31" s="337"/>
      <c r="E31" s="305"/>
      <c r="F31" s="305"/>
      <c r="G31" s="357"/>
      <c r="H31" s="275"/>
      <c r="I31" s="262"/>
      <c r="J31" s="262"/>
      <c r="K31" s="143"/>
      <c r="L31" s="587"/>
    </row>
    <row r="32" spans="1:12" ht="15" thickBot="1" x14ac:dyDescent="0.35">
      <c r="B32" s="95" t="s">
        <v>53</v>
      </c>
      <c r="C32" s="140"/>
      <c r="D32" s="335">
        <v>2136770</v>
      </c>
      <c r="E32" s="336">
        <v>2717456</v>
      </c>
      <c r="F32" s="336">
        <v>3615764</v>
      </c>
      <c r="G32" s="356">
        <v>1.3306</v>
      </c>
      <c r="H32" s="273">
        <f>SUBTOTAL(9,H8:H31)</f>
        <v>46378.259360000004</v>
      </c>
      <c r="I32" s="273">
        <v>263005.92307802616</v>
      </c>
      <c r="J32" s="273">
        <f>SUBTOTAL(9,J8:J31)</f>
        <v>67106.919050000011</v>
      </c>
      <c r="K32" s="356">
        <f t="shared" ref="K32:K33" si="2">J32/I32</f>
        <v>0.25515364165426552</v>
      </c>
      <c r="L32" s="587"/>
    </row>
    <row r="33" spans="2:12" ht="15" thickBot="1" x14ac:dyDescent="0.35">
      <c r="B33" s="144" t="s">
        <v>54</v>
      </c>
      <c r="C33" s="145"/>
      <c r="D33" s="159"/>
      <c r="E33" s="160"/>
      <c r="F33" s="160"/>
      <c r="G33" s="161"/>
      <c r="H33" s="624">
        <v>11674.850719999991</v>
      </c>
      <c r="I33" s="274">
        <v>35987.175236000003</v>
      </c>
      <c r="J33" s="625">
        <v>18115.774160000012</v>
      </c>
      <c r="K33" s="429">
        <f t="shared" si="2"/>
        <v>0.50339528015740953</v>
      </c>
      <c r="L33" s="587"/>
    </row>
    <row r="34" spans="2:12" ht="16.2" x14ac:dyDescent="0.3">
      <c r="B34" s="146" t="s">
        <v>93</v>
      </c>
      <c r="C34" s="104"/>
      <c r="D34" s="104"/>
      <c r="E34" s="104"/>
      <c r="F34" s="104"/>
      <c r="G34" s="104"/>
      <c r="H34" s="104"/>
      <c r="I34" s="104"/>
      <c r="J34" s="104"/>
      <c r="K34" s="104"/>
    </row>
    <row r="35" spans="2:12" ht="27" customHeight="1" x14ac:dyDescent="0.3">
      <c r="B35" s="641" t="s">
        <v>94</v>
      </c>
      <c r="C35" s="641"/>
      <c r="D35" s="641"/>
      <c r="E35" s="641"/>
      <c r="F35" s="641"/>
      <c r="G35" s="641"/>
      <c r="H35" s="641"/>
      <c r="I35" s="641"/>
      <c r="J35" s="641"/>
      <c r="K35" s="641"/>
    </row>
  </sheetData>
  <mergeCells count="6">
    <mergeCell ref="B35:K35"/>
    <mergeCell ref="D4:G4"/>
    <mergeCell ref="H4:K4"/>
    <mergeCell ref="B8:B10"/>
    <mergeCell ref="B18:B21"/>
    <mergeCell ref="B24:B27"/>
  </mergeCells>
  <pageMargins left="0.7" right="0.7" top="0.75" bottom="0.75" header="0.3" footer="0.3"/>
  <pageSetup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workbookViewId="0">
      <selection activeCell="B24" sqref="B24"/>
    </sheetView>
  </sheetViews>
  <sheetFormatPr defaultRowHeight="14.4" x14ac:dyDescent="0.3"/>
  <cols>
    <col min="1" max="1" width="4.44140625" customWidth="1"/>
    <col min="2" max="2" width="26.33203125" customWidth="1"/>
    <col min="3" max="3" width="16.109375" customWidth="1"/>
    <col min="4" max="4" width="18.88671875" customWidth="1"/>
    <col min="5" max="5" width="17.33203125" bestFit="1" customWidth="1"/>
    <col min="6" max="6" width="17.6640625" customWidth="1"/>
    <col min="7" max="7" width="18.88671875" customWidth="1"/>
    <col min="8" max="10" width="18.5546875" customWidth="1"/>
    <col min="11" max="12" width="21" customWidth="1"/>
    <col min="13" max="14" width="20.6640625" customWidth="1"/>
  </cols>
  <sheetData>
    <row r="1" spans="1:14" ht="25.2" x14ac:dyDescent="0.6">
      <c r="A1" s="588"/>
      <c r="B1" s="589"/>
      <c r="C1" s="590"/>
      <c r="D1" s="590"/>
      <c r="E1" s="589"/>
      <c r="F1" s="589"/>
      <c r="G1" s="589"/>
      <c r="H1" s="589"/>
      <c r="I1" s="589"/>
      <c r="J1" s="589"/>
      <c r="K1" s="589"/>
      <c r="L1" s="589"/>
      <c r="M1" s="589"/>
      <c r="N1" s="589"/>
    </row>
    <row r="2" spans="1:14" ht="17.399999999999999" x14ac:dyDescent="0.45">
      <c r="A2" s="589"/>
      <c r="B2" s="589"/>
      <c r="C2" s="590"/>
      <c r="D2" s="590"/>
      <c r="E2" s="589"/>
      <c r="F2" s="589"/>
      <c r="G2" s="589"/>
      <c r="H2" s="589"/>
      <c r="I2" s="589"/>
      <c r="J2" s="589"/>
      <c r="K2" s="589"/>
      <c r="L2" s="589"/>
      <c r="M2" s="589"/>
      <c r="N2" s="589"/>
    </row>
    <row r="3" spans="1:14" ht="17.399999999999999" x14ac:dyDescent="0.45">
      <c r="A3" s="589"/>
      <c r="B3" s="589"/>
      <c r="C3" s="590"/>
      <c r="D3" s="590"/>
      <c r="E3" s="589"/>
      <c r="F3" s="589"/>
      <c r="G3" s="589"/>
      <c r="H3" s="589"/>
      <c r="I3" s="589"/>
      <c r="J3" s="589"/>
      <c r="K3" s="589"/>
      <c r="L3" s="589"/>
      <c r="M3" s="589"/>
      <c r="N3" s="589"/>
    </row>
    <row r="4" spans="1:14" ht="18.75" customHeight="1" x14ac:dyDescent="0.45">
      <c r="A4" s="589"/>
      <c r="B4" s="672" t="s">
        <v>117</v>
      </c>
      <c r="C4" s="672"/>
      <c r="D4" s="672"/>
      <c r="E4" s="672"/>
      <c r="F4" s="672"/>
      <c r="G4" s="672"/>
      <c r="H4" s="672"/>
      <c r="I4" s="672"/>
      <c r="J4" s="672"/>
      <c r="K4" s="672"/>
      <c r="L4" s="672"/>
      <c r="M4" s="672"/>
      <c r="N4" s="672"/>
    </row>
    <row r="5" spans="1:14" ht="17.399999999999999" x14ac:dyDescent="0.45">
      <c r="A5" s="589"/>
      <c r="B5" s="672"/>
      <c r="C5" s="672"/>
      <c r="D5" s="672"/>
      <c r="E5" s="672"/>
      <c r="F5" s="672"/>
      <c r="G5" s="672"/>
      <c r="H5" s="672"/>
      <c r="I5" s="672"/>
      <c r="J5" s="672"/>
      <c r="K5" s="672"/>
      <c r="L5" s="672"/>
      <c r="M5" s="672"/>
      <c r="N5" s="672"/>
    </row>
    <row r="6" spans="1:14" ht="64.2" x14ac:dyDescent="0.45">
      <c r="A6" s="591"/>
      <c r="B6" s="592"/>
      <c r="C6" s="592"/>
      <c r="D6" s="592"/>
      <c r="E6" s="592" t="s">
        <v>118</v>
      </c>
      <c r="F6" s="592" t="s">
        <v>155</v>
      </c>
      <c r="G6" s="592" t="s">
        <v>119</v>
      </c>
      <c r="H6" s="593" t="s">
        <v>120</v>
      </c>
      <c r="I6" s="593" t="s">
        <v>121</v>
      </c>
      <c r="J6" s="593" t="s">
        <v>122</v>
      </c>
      <c r="K6" s="593" t="s">
        <v>123</v>
      </c>
      <c r="L6" s="593" t="s">
        <v>124</v>
      </c>
      <c r="M6" s="594" t="s">
        <v>125</v>
      </c>
      <c r="N6" s="594" t="s">
        <v>126</v>
      </c>
    </row>
    <row r="7" spans="1:14" ht="17.399999999999999" x14ac:dyDescent="0.3">
      <c r="A7" s="595"/>
      <c r="B7" s="592" t="s">
        <v>127</v>
      </c>
      <c r="C7" s="592" t="s">
        <v>128</v>
      </c>
      <c r="D7" s="592" t="s">
        <v>129</v>
      </c>
      <c r="E7" s="596" t="s">
        <v>130</v>
      </c>
      <c r="F7" s="596" t="s">
        <v>131</v>
      </c>
      <c r="G7" s="596" t="s">
        <v>132</v>
      </c>
      <c r="H7" s="597" t="s">
        <v>133</v>
      </c>
      <c r="I7" s="597" t="s">
        <v>134</v>
      </c>
      <c r="J7" s="597" t="s">
        <v>135</v>
      </c>
      <c r="K7" s="597" t="s">
        <v>136</v>
      </c>
      <c r="L7" s="597" t="s">
        <v>137</v>
      </c>
      <c r="M7" s="597" t="s">
        <v>138</v>
      </c>
      <c r="N7" s="597" t="s">
        <v>139</v>
      </c>
    </row>
    <row r="8" spans="1:14" ht="17.399999999999999" x14ac:dyDescent="0.45">
      <c r="A8" s="589"/>
      <c r="B8" s="598" t="s">
        <v>140</v>
      </c>
      <c r="C8" s="599">
        <v>2019</v>
      </c>
      <c r="D8" s="599" t="s">
        <v>141</v>
      </c>
      <c r="E8" s="600">
        <v>41443102341.874046</v>
      </c>
      <c r="F8" s="600">
        <v>0</v>
      </c>
      <c r="G8" s="600">
        <v>41443102341.874046</v>
      </c>
      <c r="H8" s="600"/>
      <c r="I8" s="600"/>
      <c r="J8" s="600"/>
      <c r="K8" s="600"/>
      <c r="L8" s="600"/>
      <c r="M8" s="601"/>
      <c r="N8" s="602"/>
    </row>
    <row r="9" spans="1:14" ht="17.399999999999999" x14ac:dyDescent="0.45">
      <c r="A9" s="589"/>
      <c r="B9" s="598"/>
      <c r="C9" s="599">
        <v>2020</v>
      </c>
      <c r="D9" s="599" t="s">
        <v>142</v>
      </c>
      <c r="E9" s="600">
        <v>39767203889.114098</v>
      </c>
      <c r="F9" s="600">
        <v>0</v>
      </c>
      <c r="G9" s="600">
        <v>39767203889.114098</v>
      </c>
      <c r="H9" s="600"/>
      <c r="I9" s="600"/>
      <c r="J9" s="600"/>
      <c r="K9" s="600"/>
      <c r="L9" s="600"/>
      <c r="M9" s="601"/>
      <c r="N9" s="602"/>
    </row>
    <row r="10" spans="1:14" ht="17.399999999999999" x14ac:dyDescent="0.45">
      <c r="A10" s="589"/>
      <c r="B10" s="598"/>
      <c r="C10" s="599">
        <v>2021</v>
      </c>
      <c r="D10" s="599" t="s">
        <v>143</v>
      </c>
      <c r="E10" s="600">
        <v>40406316265.044754</v>
      </c>
      <c r="F10" s="600">
        <v>0</v>
      </c>
      <c r="G10" s="600">
        <v>40406316265.044754</v>
      </c>
      <c r="H10" s="600"/>
      <c r="I10" s="600"/>
      <c r="J10" s="600"/>
      <c r="K10" s="600"/>
      <c r="L10" s="600"/>
      <c r="M10" s="601"/>
      <c r="N10" s="602"/>
    </row>
    <row r="11" spans="1:14" ht="17.399999999999999" x14ac:dyDescent="0.45">
      <c r="A11" s="589"/>
      <c r="B11" s="598"/>
      <c r="C11" s="598" t="s">
        <v>144</v>
      </c>
      <c r="D11" s="599"/>
      <c r="E11" s="600"/>
      <c r="F11" s="600"/>
      <c r="G11" s="600"/>
      <c r="H11" s="600">
        <v>40538874165.344299</v>
      </c>
      <c r="I11" s="603" t="s">
        <v>145</v>
      </c>
      <c r="J11" s="600"/>
      <c r="K11" s="603" t="s">
        <v>145</v>
      </c>
      <c r="L11" s="600"/>
      <c r="M11" s="604" t="s">
        <v>145</v>
      </c>
      <c r="N11" s="602"/>
    </row>
    <row r="12" spans="1:14" ht="17.399999999999999" x14ac:dyDescent="0.45">
      <c r="A12" s="589"/>
      <c r="B12" s="598"/>
      <c r="C12" s="599"/>
      <c r="D12" s="599"/>
      <c r="E12" s="599"/>
      <c r="F12" s="599"/>
      <c r="G12" s="599"/>
      <c r="H12" s="599"/>
      <c r="I12" s="599"/>
      <c r="J12" s="599"/>
      <c r="K12" s="599"/>
      <c r="L12" s="599"/>
      <c r="M12" s="599"/>
      <c r="N12" s="599"/>
    </row>
    <row r="13" spans="1:14" ht="17.399999999999999" x14ac:dyDescent="0.45">
      <c r="A13" s="589"/>
      <c r="B13" s="598" t="s">
        <v>146</v>
      </c>
      <c r="C13" s="599">
        <v>2019</v>
      </c>
      <c r="D13" s="599" t="s">
        <v>141</v>
      </c>
      <c r="E13" s="605">
        <v>393370329.91649276</v>
      </c>
      <c r="F13" s="605">
        <v>3893098.9754999997</v>
      </c>
      <c r="G13" s="600">
        <v>389477230.94099277</v>
      </c>
      <c r="H13" s="599"/>
      <c r="I13" s="599"/>
      <c r="J13" s="599"/>
      <c r="K13" s="599"/>
      <c r="L13" s="599"/>
      <c r="M13" s="599"/>
      <c r="N13" s="599"/>
    </row>
    <row r="14" spans="1:14" ht="17.399999999999999" x14ac:dyDescent="0.45">
      <c r="A14" s="589"/>
      <c r="B14" s="599"/>
      <c r="C14" s="599">
        <v>2020</v>
      </c>
      <c r="D14" s="599" t="s">
        <v>142</v>
      </c>
      <c r="E14" s="605">
        <v>349243785.12324852</v>
      </c>
      <c r="F14" s="605">
        <v>2654764.0302999998</v>
      </c>
      <c r="G14" s="600">
        <v>346589021.0929485</v>
      </c>
      <c r="H14" s="599"/>
      <c r="I14" s="599"/>
      <c r="J14" s="599"/>
      <c r="K14" s="599"/>
      <c r="L14" s="599"/>
      <c r="M14" s="599"/>
      <c r="N14" s="599"/>
    </row>
    <row r="15" spans="1:14" ht="17.399999999999999" x14ac:dyDescent="0.45">
      <c r="A15" s="589"/>
      <c r="B15" s="599"/>
      <c r="C15" s="599">
        <v>2021</v>
      </c>
      <c r="D15" s="599" t="s">
        <v>143</v>
      </c>
      <c r="E15" s="605">
        <v>344035302.84878933</v>
      </c>
      <c r="F15" s="605">
        <v>2300310.2442999999</v>
      </c>
      <c r="G15" s="600">
        <v>341734992.60448933</v>
      </c>
      <c r="H15" s="599"/>
      <c r="I15" s="599"/>
      <c r="J15" s="599"/>
      <c r="K15" s="599"/>
      <c r="L15" s="599"/>
      <c r="M15" s="599"/>
      <c r="N15" s="599"/>
    </row>
    <row r="16" spans="1:14" ht="17.399999999999999" x14ac:dyDescent="0.45">
      <c r="A16" s="589"/>
      <c r="B16" s="599"/>
      <c r="C16" s="598" t="s">
        <v>144</v>
      </c>
      <c r="D16" s="599"/>
      <c r="E16" s="599"/>
      <c r="F16" s="599"/>
      <c r="G16" s="599"/>
      <c r="H16" s="600">
        <v>359267081.54614353</v>
      </c>
      <c r="I16" s="606" t="s">
        <v>145</v>
      </c>
      <c r="J16" s="606"/>
      <c r="K16" s="606" t="s">
        <v>145</v>
      </c>
      <c r="L16" s="606"/>
      <c r="M16" s="606" t="s">
        <v>145</v>
      </c>
      <c r="N16" s="599"/>
    </row>
    <row r="17" spans="1:14" ht="17.399999999999999" x14ac:dyDescent="0.45">
      <c r="A17" s="589"/>
      <c r="B17" s="599"/>
      <c r="C17" s="599"/>
      <c r="D17" s="599"/>
      <c r="E17" s="599"/>
      <c r="F17" s="599"/>
      <c r="G17" s="599"/>
      <c r="H17" s="599"/>
      <c r="I17" s="599"/>
      <c r="J17" s="599"/>
      <c r="K17" s="599"/>
      <c r="L17" s="599"/>
      <c r="M17" s="599"/>
      <c r="N17" s="599"/>
    </row>
    <row r="18" spans="1:14" ht="15.6" x14ac:dyDescent="0.3">
      <c r="B18" s="599"/>
      <c r="C18" s="599"/>
      <c r="D18" s="599"/>
      <c r="E18" s="599"/>
      <c r="F18" s="599"/>
      <c r="G18" s="599"/>
      <c r="H18" s="599"/>
      <c r="I18" s="599"/>
      <c r="J18" s="599"/>
      <c r="K18" s="599"/>
      <c r="L18" s="599"/>
      <c r="M18" s="599"/>
      <c r="N18" s="599"/>
    </row>
    <row r="19" spans="1:14" ht="15.6" x14ac:dyDescent="0.3">
      <c r="B19" s="599" t="s">
        <v>147</v>
      </c>
      <c r="C19" s="599"/>
      <c r="D19" s="599"/>
      <c r="E19" s="599"/>
      <c r="F19" s="599"/>
      <c r="G19" s="599"/>
      <c r="H19" s="599"/>
      <c r="I19" s="599"/>
      <c r="J19" s="599"/>
      <c r="K19" s="599"/>
      <c r="L19" s="599"/>
      <c r="M19" s="599"/>
      <c r="N19" s="599"/>
    </row>
    <row r="20" spans="1:14" ht="15.6" x14ac:dyDescent="0.3">
      <c r="B20" s="598" t="s">
        <v>153</v>
      </c>
      <c r="C20" s="599"/>
      <c r="D20" s="599"/>
      <c r="E20" s="599"/>
      <c r="F20" s="599"/>
      <c r="G20" s="599"/>
      <c r="H20" s="599"/>
      <c r="I20" s="599"/>
      <c r="J20" s="599"/>
      <c r="K20" s="599"/>
      <c r="L20" s="599"/>
      <c r="M20" s="599"/>
      <c r="N20" s="599"/>
    </row>
    <row r="21" spans="1:14" ht="15.6" x14ac:dyDescent="0.3">
      <c r="B21" s="598" t="s">
        <v>154</v>
      </c>
    </row>
    <row r="22" spans="1:14" ht="15.6" x14ac:dyDescent="0.3">
      <c r="B22" s="598" t="s">
        <v>156</v>
      </c>
    </row>
  </sheetData>
  <mergeCells count="1">
    <mergeCell ref="B4:N5"/>
  </mergeCells>
  <pageMargins left="0.25" right="0.25" top="0.75" bottom="0.75" header="0.3" footer="0.3"/>
  <pageSetup scale="52" orientation="landscape"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4.4" x14ac:dyDescent="0.3"/>
  <cols>
    <col min="1" max="1" width="51.88671875" bestFit="1" customWidth="1"/>
    <col min="3" max="3" width="7.44140625" bestFit="1" customWidth="1"/>
  </cols>
  <sheetData>
    <row r="1" spans="1:1" x14ac:dyDescent="0.3">
      <c r="A1" s="704" t="s">
        <v>164</v>
      </c>
    </row>
    <row r="2" spans="1:1" x14ac:dyDescent="0.3">
      <c r="A2" s="138" t="s">
        <v>175</v>
      </c>
    </row>
    <row r="3" spans="1:1" x14ac:dyDescent="0.3">
      <c r="A3" s="138" t="s">
        <v>176</v>
      </c>
    </row>
    <row r="4" spans="1:1" x14ac:dyDescent="0.3">
      <c r="A4" s="138" t="s">
        <v>91</v>
      </c>
    </row>
    <row r="5" spans="1:1" x14ac:dyDescent="0.3">
      <c r="A5" s="138" t="s">
        <v>177</v>
      </c>
    </row>
    <row r="7" spans="1:1" x14ac:dyDescent="0.3">
      <c r="A7" s="704" t="s">
        <v>165</v>
      </c>
    </row>
    <row r="8" spans="1:1" x14ac:dyDescent="0.3">
      <c r="A8" s="138" t="s">
        <v>33</v>
      </c>
    </row>
    <row r="9" spans="1:1" x14ac:dyDescent="0.3">
      <c r="A9" s="138" t="s">
        <v>43</v>
      </c>
    </row>
    <row r="10" spans="1:1" x14ac:dyDescent="0.3">
      <c r="A10" s="138" t="s">
        <v>91</v>
      </c>
    </row>
    <row r="12" spans="1:1" x14ac:dyDescent="0.3">
      <c r="A12" s="704" t="s">
        <v>73</v>
      </c>
    </row>
    <row r="13" spans="1:1" x14ac:dyDescent="0.3">
      <c r="A13" s="138" t="s">
        <v>76</v>
      </c>
    </row>
    <row r="14" spans="1:1" x14ac:dyDescent="0.3">
      <c r="A14" s="705" t="s">
        <v>45</v>
      </c>
    </row>
    <row r="15" spans="1:1" x14ac:dyDescent="0.3">
      <c r="A15" s="705" t="s">
        <v>43</v>
      </c>
    </row>
    <row r="17" spans="1:1" x14ac:dyDescent="0.3">
      <c r="A17" s="704" t="s">
        <v>178</v>
      </c>
    </row>
    <row r="18" spans="1:1" x14ac:dyDescent="0.3">
      <c r="A18" s="706" t="s">
        <v>179</v>
      </c>
    </row>
    <row r="19" spans="1:1" x14ac:dyDescent="0.3">
      <c r="A19" s="706" t="s">
        <v>180</v>
      </c>
    </row>
    <row r="20" spans="1:1" x14ac:dyDescent="0.3">
      <c r="A20" s="706" t="s">
        <v>181</v>
      </c>
    </row>
    <row r="21" spans="1:1" x14ac:dyDescent="0.3">
      <c r="A21" s="706" t="s">
        <v>182</v>
      </c>
    </row>
    <row r="22" spans="1:1" x14ac:dyDescent="0.3">
      <c r="A22" s="707" t="s">
        <v>174</v>
      </c>
    </row>
    <row r="23" spans="1:1" x14ac:dyDescent="0.3">
      <c r="A23" s="706" t="s">
        <v>183</v>
      </c>
    </row>
    <row r="24" spans="1:1" x14ac:dyDescent="0.3">
      <c r="A24" s="706" t="s">
        <v>184</v>
      </c>
    </row>
    <row r="27" spans="1:1" x14ac:dyDescent="0.3">
      <c r="A27" s="708" t="s">
        <v>185</v>
      </c>
    </row>
    <row r="28" spans="1:1" x14ac:dyDescent="0.3">
      <c r="A28" s="709" t="s">
        <v>186</v>
      </c>
    </row>
    <row r="29" spans="1:1" x14ac:dyDescent="0.3">
      <c r="A29" s="709" t="s">
        <v>187</v>
      </c>
    </row>
    <row r="30" spans="1:1" x14ac:dyDescent="0.3">
      <c r="A30" s="709" t="s">
        <v>188</v>
      </c>
    </row>
    <row r="31" spans="1:1" x14ac:dyDescent="0.3">
      <c r="A31" s="709" t="s">
        <v>189</v>
      </c>
    </row>
    <row r="32" spans="1:1" x14ac:dyDescent="0.3">
      <c r="A32" s="709" t="s">
        <v>158</v>
      </c>
    </row>
    <row r="33" spans="1:1" x14ac:dyDescent="0.3">
      <c r="A33" s="709" t="s">
        <v>190</v>
      </c>
    </row>
    <row r="34" spans="1:1" x14ac:dyDescent="0.3">
      <c r="A34" s="709" t="s">
        <v>191</v>
      </c>
    </row>
    <row r="35" spans="1:1" x14ac:dyDescent="0.3">
      <c r="A35" s="709" t="s">
        <v>192</v>
      </c>
    </row>
    <row r="36" spans="1:1" x14ac:dyDescent="0.3">
      <c r="A36" s="709" t="s">
        <v>193</v>
      </c>
    </row>
    <row r="37" spans="1:1" x14ac:dyDescent="0.3">
      <c r="A37" s="709" t="s">
        <v>194</v>
      </c>
    </row>
    <row r="38" spans="1:1" x14ac:dyDescent="0.3">
      <c r="A38" s="709" t="s">
        <v>195</v>
      </c>
    </row>
    <row r="39" spans="1:1" x14ac:dyDescent="0.3">
      <c r="A39" s="709" t="s">
        <v>196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83CA724B3DBDC4895CA529372ACC4EA" ma:contentTypeVersion="13" ma:contentTypeDescription="Create a new document." ma:contentTypeScope="" ma:versionID="ebb348ee6f2a5dd5d0ebdb602b4f494b">
  <xsd:schema xmlns:xsd="http://www.w3.org/2001/XMLSchema" xmlns:xs="http://www.w3.org/2001/XMLSchema" xmlns:p="http://schemas.microsoft.com/office/2006/metadata/properties" xmlns:ns3="60625c03-4bfb-4fbb-a268-418e163bbee2" xmlns:ns4="81dcd7ac-5837-458b-b479-b2429641712e" targetNamespace="http://schemas.microsoft.com/office/2006/metadata/properties" ma:root="true" ma:fieldsID="91bbf1a762e6850404e834f5b0a80a4f" ns3:_="" ns4:_="">
    <xsd:import namespace="60625c03-4bfb-4fbb-a268-418e163bbee2"/>
    <xsd:import namespace="81dcd7ac-5837-458b-b479-b2429641712e"/>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AutoKeyPoints" minOccurs="0"/>
                <xsd:element ref="ns4:MediaServiceKeyPoints" minOccurs="0"/>
                <xsd:element ref="ns4:MediaServiceGenerationTime" minOccurs="0"/>
                <xsd:element ref="ns4:MediaServiceEventHashCode"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625c03-4bfb-4fbb-a268-418e163bbee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dcd7ac-5837-458b-b479-b242964171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2.xml><?xml version="1.0" encoding="utf-8"?>
<ds:datastoreItem xmlns:ds="http://schemas.openxmlformats.org/officeDocument/2006/customXml" ds:itemID="{A389B35D-6DC3-4117-9E31-6781A46BA2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625c03-4bfb-4fbb-a268-418e163bbee2"/>
    <ds:schemaRef ds:uri="81dcd7ac-5837-458b-b479-b242964171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6747A1-12BF-4046-909E-B94B95B669EF}">
  <ds:schemaRefs>
    <ds:schemaRef ds:uri="http://schemas.microsoft.com/office/infopath/2007/PartnerControls"/>
    <ds:schemaRef ds:uri="60625c03-4bfb-4fbb-a268-418e163bbee2"/>
    <ds:schemaRef ds:uri="http://purl.org/dc/dcmitype/"/>
    <ds:schemaRef ds:uri="http://purl.org/dc/elements/1.1/"/>
    <ds:schemaRef ds:uri="81dcd7ac-5837-458b-b479-b2429641712e"/>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Wholesale Annual Electric (Orig</vt:lpstr>
      <vt:lpstr>Qtr Electric Master</vt:lpstr>
      <vt:lpstr>Qtr NG Master</vt:lpstr>
      <vt:lpstr> Qtr LMI</vt:lpstr>
      <vt:lpstr> Qtr Business Class</vt:lpstr>
      <vt:lpstr>PSEG</vt:lpstr>
      <vt:lpstr>Participant-Spend</vt:lpstr>
      <vt:lpstr>Benchmark Usage</vt:lpstr>
      <vt:lpstr>Lookup_Sheet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Chao, Philip</cp:lastModifiedBy>
  <cp:revision/>
  <cp:lastPrinted>2022-02-25T20:33:26Z</cp:lastPrinted>
  <dcterms:created xsi:type="dcterms:W3CDTF">2021-03-17T19:24:16Z</dcterms:created>
  <dcterms:modified xsi:type="dcterms:W3CDTF">2022-03-21T15:57:43Z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0x010100883CA724B3DBDC4895CA529372ACC4EA</vt:lpwstr>
  </property>
</Properties>
</file>