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utman\OneDrive - New Jersey Office of Information Technology\Documents\Utility Quarterly Tracking Reports\2023\Q3 2023\Final Versions\"/>
    </mc:Choice>
  </mc:AlternateContent>
  <bookViews>
    <workbookView xWindow="0" yWindow="0" windowWidth="19200" windowHeight="7050" tabRatio="881" firstSheet="1" activeTab="1"/>
  </bookViews>
  <sheets>
    <sheet name="Table 8" sheetId="44" state="hidden" r:id="rId1"/>
    <sheet name="Qtr Electric Master" sheetId="32" r:id="rId2"/>
    <sheet name="Qtr NG Master" sheetId="33" r:id="rId3"/>
    <sheet name="Ap A - Participant Def" sheetId="45" state="hidden" r:id="rId4"/>
    <sheet name="Qtr LMI" sheetId="29" r:id="rId5"/>
    <sheet name="Qtr Business Class" sheetId="30" r:id="rId6"/>
    <sheet name="Participant-Spend" sheetId="37" r:id="rId7"/>
    <sheet name="AP F - Secondary Metrics" sheetId="46" state="hidden" r:id="rId8"/>
    <sheet name="AP G - Transfer" sheetId="47" state="hidden" r:id="rId9"/>
    <sheet name="AP H - CostTest" sheetId="50" state="hidden" r:id="rId10"/>
    <sheet name="AP I - Program Changes" sheetId="49" state="hidden" r:id="rId11"/>
  </sheets>
  <definedNames>
    <definedName name="_xlnm.Print_Area" localSheetId="7">'AP F - Secondary Metrics'!$B$1:$Q$32</definedName>
    <definedName name="_xlnm.Print_Area" localSheetId="8">'AP G - Transfer'!$A$1:$E$18</definedName>
    <definedName name="_xlnm.Print_Area" localSheetId="9">'AP H - CostTest'!$A$1:$H$64</definedName>
    <definedName name="_xlnm.Print_Area" localSheetId="6">'Participant-Spend'!$A$1:$K$40</definedName>
    <definedName name="_xlnm.Print_Area" localSheetId="5">'Qtr Business Class'!$A$1:$K$24</definedName>
    <definedName name="_xlnm.Print_Area" localSheetId="1">'Qtr Electric Master'!$A$1:$L$39</definedName>
    <definedName name="_xlnm.Print_Area" localSheetId="4">'Qtr LMI'!$A$1:$L$27</definedName>
    <definedName name="_xlnm.Print_Area" localSheetId="2">'Qtr NG Master'!$A$1:$L$38</definedName>
    <definedName name="_xlnm.Print_Area" localSheetId="0">'Table 8'!$A$1:$O$14</definedName>
    <definedName name="wrn.CFC._.QUARTER." localSheetId="9" hidden="1">{"CFC COMPARISON",#N/A,FALSE,"CFCCOMP";"CREDIT LETTER",#N/A,FALSE,"CFCCOMP";"DEBT OBLIGATION",#N/A,FALSE,"CFCCOMP";"OFFICERS CERTIFICATE",#N/A,FALSE,"CFCCOMP"}</definedName>
    <definedName name="wrn.CFC._.QUARTER." localSheetId="5" hidden="1">{"CFC COMPARISON",#N/A,FALSE,"CFCCOMP";"CREDIT LETTER",#N/A,FALSE,"CFCCOMP";"DEBT OBLIGATION",#N/A,FALSE,"CFCCOMP";"OFFICERS CERTIFICATE",#N/A,FALSE,"CFCCOMP"}</definedName>
    <definedName name="wrn.CFC._.QUARTER." localSheetId="4"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9" hidden="1">{"COVER",#N/A,FALSE,"COVERPMT";"COMPANY ORDER",#N/A,FALSE,"COVERPMT";"EXHIBIT A",#N/A,FALSE,"COVERPMT"}</definedName>
    <definedName name="wrn.FUEL._.SCHEDULE." localSheetId="5" hidden="1">{"COVER",#N/A,FALSE,"COVERPMT";"COMPANY ORDER",#N/A,FALSE,"COVERPMT";"EXHIBIT A",#N/A,FALSE,"COVERPMT"}</definedName>
    <definedName name="wrn.FUEL._.SCHEDULE." localSheetId="4"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5" hidden="1">'Qtr Business Class'!#REF!</definedName>
    <definedName name="Z_E3A30FBC_675D_4AD8_9B2D_12956792A138_.wvu.Rows" localSheetId="4" hidden="1">'Qtr LMI'!#REF!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47" l="1"/>
  <c r="C16" i="47"/>
  <c r="G63" i="50" l="1"/>
  <c r="F17" i="46" l="1"/>
  <c r="C17" i="46"/>
  <c r="H10" i="46" l="1"/>
  <c r="H9" i="46"/>
  <c r="H8" i="46"/>
  <c r="H7" i="46"/>
  <c r="G9" i="46"/>
  <c r="G16" i="46" s="1"/>
  <c r="H16" i="46" s="1"/>
  <c r="G8" i="46"/>
  <c r="G15" i="46" s="1"/>
  <c r="H15" i="46" s="1"/>
  <c r="G7" i="46"/>
  <c r="F9" i="46"/>
  <c r="F8" i="46"/>
  <c r="F7" i="46"/>
  <c r="E10" i="46"/>
  <c r="E9" i="46"/>
  <c r="E8" i="46"/>
  <c r="E7" i="46"/>
  <c r="D9" i="46"/>
  <c r="D8" i="46"/>
  <c r="D7" i="46"/>
  <c r="C9" i="46"/>
  <c r="C8" i="46"/>
  <c r="C7" i="46"/>
  <c r="D10" i="46" l="1"/>
  <c r="F10" i="46"/>
  <c r="D17" i="46"/>
  <c r="E17" i="46" s="1"/>
  <c r="G10" i="46"/>
  <c r="G14" i="46"/>
  <c r="C10" i="46"/>
  <c r="H14" i="46" l="1"/>
  <c r="G17" i="46"/>
  <c r="H17" i="46" s="1"/>
  <c r="L8" i="46"/>
  <c r="B3" i="30" l="1"/>
  <c r="B3" i="29"/>
  <c r="B3" i="33"/>
  <c r="B3" i="32"/>
  <c r="O7" i="46" l="1"/>
  <c r="N7" i="46"/>
  <c r="L7" i="46"/>
  <c r="M7" i="46"/>
</calcChain>
</file>

<file path=xl/sharedStrings.xml><?xml version="1.0" encoding="utf-8"?>
<sst xmlns="http://schemas.openxmlformats.org/spreadsheetml/2006/main" count="432" uniqueCount="199">
  <si>
    <t>Residential</t>
  </si>
  <si>
    <t>Multifamily</t>
  </si>
  <si>
    <t>C&amp;I</t>
  </si>
  <si>
    <t>Reported Totals for Utility Administered Programs</t>
  </si>
  <si>
    <r>
      <t>Annual Energy Savings</t>
    </r>
    <r>
      <rPr>
        <vertAlign val="superscript"/>
        <sz val="9"/>
        <color indexed="9"/>
        <rFont val="Calibri"/>
        <family val="2"/>
        <scheme val="minor"/>
      </rPr>
      <t>1</t>
    </r>
  </si>
  <si>
    <t>Annual Target Retail Savings (MWh)</t>
  </si>
  <si>
    <t>Percent of Annual Target</t>
  </si>
  <si>
    <t>Annual Target Retail Savings (Dth)</t>
  </si>
  <si>
    <t>Participation</t>
  </si>
  <si>
    <t>Table 8 -  Benefit-Cost Test Results By Program</t>
  </si>
  <si>
    <t>Initial</t>
  </si>
  <si>
    <t>Final</t>
  </si>
  <si>
    <t>NJCT</t>
  </si>
  <si>
    <t>PCT</t>
  </si>
  <si>
    <t>PACT</t>
  </si>
  <si>
    <t>RIMT</t>
  </si>
  <si>
    <t>TRCT</t>
  </si>
  <si>
    <t>SCT</t>
  </si>
  <si>
    <t>Res Efficient Products</t>
  </si>
  <si>
    <t>Res Existing Homes</t>
  </si>
  <si>
    <t>Res Income Eligible</t>
  </si>
  <si>
    <t>n/a</t>
  </si>
  <si>
    <t>Res Behavioral Energy</t>
  </si>
  <si>
    <t>C&amp;I Small Non-Residential Efficiency</t>
  </si>
  <si>
    <t>C&amp;I Prescriptive</t>
  </si>
  <si>
    <t>C&amp;I Custom</t>
  </si>
  <si>
    <t>C&amp;I Energy Management</t>
  </si>
  <si>
    <t>C&amp;I Engineered Solutions</t>
  </si>
  <si>
    <t>Energy Efficiency and PDR Savings Summary</t>
  </si>
  <si>
    <t xml:space="preserve"> </t>
  </si>
  <si>
    <t>Ex Ante Energy Savings</t>
  </si>
  <si>
    <t>I</t>
  </si>
  <si>
    <t>J</t>
  </si>
  <si>
    <t>K</t>
  </si>
  <si>
    <t>L=K/J</t>
  </si>
  <si>
    <t>M</t>
  </si>
  <si>
    <t>N</t>
  </si>
  <si>
    <t>O</t>
  </si>
  <si>
    <t>P</t>
  </si>
  <si>
    <t>Current Quarter Annual Retail Energy Savings (DTh)</t>
  </si>
  <si>
    <t>Annual Forecasted Retail Energy Savings (DTh)</t>
  </si>
  <si>
    <t>Reported Retail Energy Savings YTD (DTh)</t>
  </si>
  <si>
    <t>YTD % of Annual Energy Savings</t>
  </si>
  <si>
    <t>Current Quarter Wholesale Energy Savings (DTh)</t>
  </si>
  <si>
    <t>Peak Demand Savings YTD (DTh)</t>
  </si>
  <si>
    <t>Current Quarter Lifetime Retail Savings (DTh)</t>
  </si>
  <si>
    <t>Lifetime Retail Savings YTD (DTh)</t>
  </si>
  <si>
    <t>Residential Programs</t>
  </si>
  <si>
    <r>
      <t>Sub Program or Category</t>
    </r>
    <r>
      <rPr>
        <b/>
        <vertAlign val="superscript"/>
        <sz val="11"/>
        <color theme="1"/>
        <rFont val="Calibri"/>
        <family val="2"/>
        <scheme val="minor"/>
      </rPr>
      <t>1</t>
    </r>
  </si>
  <si>
    <t>Efficient Products*</t>
  </si>
  <si>
    <t>On line Marketplace</t>
  </si>
  <si>
    <t>N/A</t>
  </si>
  <si>
    <t>Other Efficient Product Subprograms</t>
  </si>
  <si>
    <t>Total Efficient Products</t>
  </si>
  <si>
    <t>Existing Homes</t>
  </si>
  <si>
    <t>Home Performance with Energy Star*</t>
  </si>
  <si>
    <t>Quick Home Energy Check-Up</t>
  </si>
  <si>
    <t>Total Existing Homes</t>
  </si>
  <si>
    <t>Income Eligible</t>
  </si>
  <si>
    <t>Income Eligible Weatherization</t>
  </si>
  <si>
    <t>Home Energy Education &amp; Management</t>
  </si>
  <si>
    <t>Behavioral Energy</t>
  </si>
  <si>
    <t>Total Residential</t>
  </si>
  <si>
    <t>Business Programs</t>
  </si>
  <si>
    <t>Sub-Program</t>
  </si>
  <si>
    <t>C&amp;I Direct Install</t>
  </si>
  <si>
    <t>Direct Install*</t>
  </si>
  <si>
    <t>Energy Solutions for Business</t>
  </si>
  <si>
    <t>Prescriptive</t>
  </si>
  <si>
    <t>Custom*</t>
  </si>
  <si>
    <t>Energy Management</t>
  </si>
  <si>
    <t>Engineered Solutions</t>
  </si>
  <si>
    <t>Total Business</t>
  </si>
  <si>
    <t>Multi-Family*</t>
  </si>
  <si>
    <t>HPwES</t>
  </si>
  <si>
    <t>Direct Install</t>
  </si>
  <si>
    <t>Prescriptive/Custom*</t>
  </si>
  <si>
    <t>Total Multi-Family</t>
  </si>
  <si>
    <t>Other Programs</t>
  </si>
  <si>
    <t>Home Optimization &amp; Peak Demand Reduction</t>
  </si>
  <si>
    <t>Total Other</t>
  </si>
  <si>
    <t>Portfolio Total</t>
  </si>
  <si>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are generally listed as categories for informational purposes only.</t>
    </r>
  </si>
  <si>
    <t>* Denotes a core EE program. Home Performance with Energy Star only includes non-LMI; the comparable program for LMI participants is Comfort Partners, which is jointly administered by the State and Utilities.</t>
  </si>
  <si>
    <t>Current Quarter Annual Retail Energy Savings (MWh)</t>
  </si>
  <si>
    <t>Annual Forecasted Retail Energy Savings (MWh)</t>
  </si>
  <si>
    <t>Reported Retail Energy Savings YTD (MWh)</t>
  </si>
  <si>
    <t>Current Quarter Wholesale Energy Savings (MWh)</t>
  </si>
  <si>
    <t>Peak Demand Savings YTD (MW)</t>
  </si>
  <si>
    <t>Current Quarter Lifetime Retail Savings (MWh)</t>
  </si>
  <si>
    <t>Lifetime Retail Savings YTD (MWh)</t>
  </si>
  <si>
    <t xml:space="preserve">In Word document only </t>
  </si>
  <si>
    <t>For Period Ending PY23Q3</t>
  </si>
  <si>
    <t>Actual Expenditures</t>
  </si>
  <si>
    <t>A</t>
  </si>
  <si>
    <t>B</t>
  </si>
  <si>
    <t>C</t>
  </si>
  <si>
    <t>D=C/B</t>
  </si>
  <si>
    <t>E</t>
  </si>
  <si>
    <t>F</t>
  </si>
  <si>
    <t>G</t>
  </si>
  <si>
    <t>H=G/F</t>
  </si>
  <si>
    <t>Current Quarter</t>
  </si>
  <si>
    <t>Annual Forecasted Participation Number</t>
  </si>
  <si>
    <t>Reported Participation Number YTD</t>
  </si>
  <si>
    <t>YTD % of Annual Participants</t>
  </si>
  <si>
    <t>Current Quarter ($000)</t>
  </si>
  <si>
    <r>
      <t>Annual Forecasted Program Costs ($000)</t>
    </r>
    <r>
      <rPr>
        <vertAlign val="superscript"/>
        <sz val="9"/>
        <color theme="0"/>
        <rFont val="Calibri"/>
        <family val="2"/>
        <scheme val="minor"/>
      </rPr>
      <t>1</t>
    </r>
  </si>
  <si>
    <t>Reported Program Costs YTD ($000)</t>
  </si>
  <si>
    <t>YTD % of Annual Budget</t>
  </si>
  <si>
    <t>Sub Program</t>
  </si>
  <si>
    <t>Custom</t>
  </si>
  <si>
    <t>Supportive Costs Outside Portfolio</t>
  </si>
  <si>
    <t>Company Total</t>
  </si>
  <si>
    <r>
      <rPr>
        <vertAlign val="superscript"/>
        <sz val="11"/>
        <rFont val="Calibri"/>
        <family val="2"/>
        <scheme val="minor"/>
      </rPr>
      <t>1</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</si>
  <si>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t>Incentive Expenditures (Customer Rebates and Low/no-cost financing)</t>
  </si>
  <si>
    <t>D</t>
  </si>
  <si>
    <t>H</t>
  </si>
  <si>
    <t>Reported Incentive Costs YTD ($000)</t>
  </si>
  <si>
    <t>Reported Retail Energy Savings YTD (MWH)</t>
  </si>
  <si>
    <t>LMI</t>
  </si>
  <si>
    <t>Non-LMI or Unverified</t>
  </si>
  <si>
    <t>Multi-Family</t>
  </si>
  <si>
    <t xml:space="preserve">Direct Install </t>
  </si>
  <si>
    <t>1  Income-qualified customers are directed to participate through the Comfort Partners or Moderate Income Weatherization programs.</t>
  </si>
  <si>
    <t>Small Commercial</t>
  </si>
  <si>
    <t>Large Commercial</t>
  </si>
  <si>
    <t>Prescriptive/Custom</t>
  </si>
  <si>
    <t>Peak Demand Reduction</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</si>
  <si>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</si>
  <si>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</si>
  <si>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</si>
  <si>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Retail (MWh)</t>
  </si>
  <si>
    <t>Annual Retail (Dth)</t>
  </si>
  <si>
    <t>Primary Metric Electric (MWh) - 2020/21  TRM</t>
  </si>
  <si>
    <t>Secondary Metric Electric (MWh) 2022 TRM</t>
  </si>
  <si>
    <t>Primary Metric - Gas (Dth) - 2020/21 TRM</t>
  </si>
  <si>
    <t>Secondary Metric - Gas (Dth) - 2022 TRM</t>
  </si>
  <si>
    <t>Annual Savings</t>
  </si>
  <si>
    <t>Lifetime Savings</t>
  </si>
  <si>
    <t>Figure F-1 - Program Year [2022] Portfolio-Level Annual Energy Savings – Primary vs. Secondary Metrics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</si>
  <si>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</si>
  <si>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</si>
  <si>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F-2 - Program Year [2022] Portfolio-Level Lifetime Energy Savings – Primary vs Secondary Metrics</t>
  </si>
  <si>
    <t xml:space="preserve">  </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</si>
  <si>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</si>
  <si>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</si>
  <si>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(insert Utility name)</t>
  </si>
  <si>
    <t>Program</t>
  </si>
  <si>
    <t>Dth held for transfer</t>
  </si>
  <si>
    <t>MWh held for transfer</t>
  </si>
  <si>
    <t>RES Existing Homes</t>
  </si>
  <si>
    <t>RES Multifamily</t>
  </si>
  <si>
    <t>C&amp;I DI Small Non-Res</t>
  </si>
  <si>
    <t>Total</t>
  </si>
  <si>
    <t>Appendix H - Cost Effectiveness Test Details</t>
  </si>
  <si>
    <t>Thousands ($)</t>
  </si>
  <si>
    <t>Business</t>
  </si>
  <si>
    <t>MF</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</si>
  <si>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</si>
  <si>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</si>
  <si>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</si>
  <si>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</si>
  <si>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</si>
  <si>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</si>
  <si>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</si>
  <si>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</si>
  <si>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T&amp;D Costs</t>
  </si>
  <si>
    <t>Total Benefit = 1+2+3+4+5+6+7</t>
  </si>
  <si>
    <t>Lifetime Participant Costs</t>
  </si>
  <si>
    <t>Lifetime Administration Costs</t>
  </si>
  <si>
    <t>Lifetime Program Investment Costs</t>
  </si>
  <si>
    <t>Total Costs (9+10+11)</t>
  </si>
  <si>
    <t>Benefit Cost Ratio = (1+2+3+4+5+6+7)/(8+9+10)</t>
  </si>
  <si>
    <t>Particpant Cost Test (PCT)</t>
  </si>
  <si>
    <t>Lifetime Participant Benefits</t>
  </si>
  <si>
    <t>Lifetime Repayment Benefits</t>
  </si>
  <si>
    <t>Benefit Cost Ratio = (10+11+12)/(8+10)</t>
  </si>
  <si>
    <t>Program Administrator Cost Test (PAC)</t>
  </si>
  <si>
    <t>Benefit Cost ratio = (1+2+3+4+5+6+7)/(9+10+12)</t>
  </si>
  <si>
    <t>Ratepayer Impact Measure Test (RIM)</t>
  </si>
  <si>
    <t>Lifetime utility Revenue Gained</t>
  </si>
  <si>
    <t>Lifetime Utility Cost</t>
  </si>
  <si>
    <t>Benefit Cost ratio = (1+2+3+4+5+6+7+13)/(9+10+12+14)</t>
  </si>
  <si>
    <t>Societal Cost Test (SCT)</t>
  </si>
  <si>
    <t>Avoided Wholesale Volatility Costs</t>
  </si>
  <si>
    <t>Lifetime Avoided Emission Benefit</t>
  </si>
  <si>
    <t>Lifetime Economic Multiplier Benefit</t>
  </si>
  <si>
    <t>Total Benefit = (15+16+17+18+19+20+21+22+23)</t>
  </si>
  <si>
    <t>Total Costs = (24+25+26)</t>
  </si>
  <si>
    <t>Benefit Cost Ratio = (16+17+18+19+20+21+22+23+24)/(24+25+26)</t>
  </si>
  <si>
    <t>New Jersey Cost Test (NJCT)</t>
  </si>
  <si>
    <t>Lifetime Merit Order (DRIPE) Capacity Benefits</t>
  </si>
  <si>
    <t>Lifetime Avoided Ancillary Services Costs</t>
  </si>
  <si>
    <t>Lifetime Non Energy Benefits x 5%</t>
  </si>
  <si>
    <t>Total Benefit = 27+28+29+30+31+32+33+34+35</t>
  </si>
  <si>
    <t>Benefit Cost Ratio = (27+28+29+30+31+32+33+34+35)/(24+25+26)</t>
  </si>
  <si>
    <t>Net Present Value of Utility Cost Test Net Benefits (Thousands $)</t>
  </si>
  <si>
    <t>NPV = (1+2+3+4+5+6+7) - (9+10+12)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</si>
</sst>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_);_(* \(#,##0.000\);_(* &quot;-&quot;??_);_(@_)"/>
    <numFmt numFmtId="167" formatCode="0.0%"/>
    <numFmt numFmtId="168" formatCode="0.0"/>
    <numFmt numFmtId="169" formatCode="&quot;$&quot;#,##0"/>
  </numFmts>
  <fonts count="30">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sz val="11"/>
      <name val="Calibri"/>
      <family val="2"/>
      <scheme val="minor"/>
    </font>
    <font>
      <vertAlign val="superscript"/>
      <sz val="11"/>
      <name val="Calibri"/>
      <family val="2"/>
      <scheme val="minor"/>
    </font>
    <font>
      <b/>
      <vertAlign val="superscript"/>
      <sz val="11"/>
      <color theme="1"/>
      <name val="Calibri"/>
      <family val="2"/>
      <scheme val="minor"/>
    </font>
    <font>
      <sz val="12"/>
      <color theme="1"/>
      <name val="Calibri"/>
      <family val="2"/>
      <scheme val="minor"/>
    </font>
    <font>
      <sz val="11"/>
      <name val="Arial Black"/>
      <family val="2"/>
    </font>
    <font>
      <b/>
      <sz val="11"/>
      <color theme="0"/>
      <name val="Calibri"/>
      <family val="2"/>
      <scheme val="minor"/>
    </font>
    <font>
      <vertAlign val="superscript"/>
      <sz val="9"/>
      <color indexed="9"/>
      <name val="Calibri"/>
      <family val="2"/>
      <scheme val="minor"/>
    </font>
    <font>
      <b/>
      <sz val="11"/>
      <name val="Calibri "/>
    </font>
    <font>
      <sz val="11"/>
      <color theme="1"/>
      <name val="Arial"/>
      <family val="2"/>
    </font>
    <font>
      <b/>
      <sz val="14"/>
      <color theme="1"/>
      <name val="Arial"/>
      <family val="2"/>
    </font>
    <font>
      <b/>
      <sz val="14"/>
      <name val="Arial"/>
      <family val="2"/>
    </font>
    <font>
      <sz val="11"/>
      <name val="Arial"/>
      <family val="2"/>
    </font>
    <font>
      <vertAlign val="superscript"/>
      <sz val="11"/>
      <color theme="1"/>
      <name val="Arial"/>
      <family val="2"/>
    </font>
    <font>
      <b/>
      <sz val="12"/>
      <color theme="1"/>
      <name val="Calibri"/>
      <family val="2"/>
      <scheme val="minor"/>
    </font>
    <font>
      <b/>
      <sz val="11"/>
      <color indexed="9"/>
      <name val="Calibri"/>
      <family val="2"/>
      <scheme val="minor"/>
    </font>
    <font>
      <b/>
      <sz val="10"/>
      <color indexed="9"/>
      <name val="Calibri"/>
      <family val="2"/>
      <scheme val="minor"/>
    </font>
    <font>
      <b/>
      <sz val="12"/>
      <color theme="1"/>
      <name val="Arial"/>
      <family val="2"/>
    </font>
    <font>
      <sz val="12"/>
      <color theme="1"/>
      <name val="Arial"/>
      <family val="2"/>
    </font>
    <font>
      <sz val="10"/>
      <name val="Tahoma"/>
      <family val="2"/>
    </font>
    <font>
      <sz val="9"/>
      <color theme="0"/>
      <name val="Calibri"/>
      <family val="2"/>
      <scheme val="minor"/>
    </font>
    <font>
      <vertAlign val="superscript"/>
      <sz val="9"/>
      <color theme="0"/>
      <name val="Calibri"/>
      <family val="2"/>
      <scheme val="minor"/>
    </font>
  </fonts>
  <fills count="14">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1F457D"/>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249977111117893"/>
        <bgColor indexed="64"/>
      </patternFill>
    </fill>
  </fills>
  <borders count="77">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2" fillId="0" borderId="0"/>
    <xf numFmtId="0" fontId="13" fillId="0" borderId="0"/>
    <xf numFmtId="0" fontId="17" fillId="0" borderId="0"/>
    <xf numFmtId="0" fontId="27" fillId="0" borderId="0"/>
  </cellStyleXfs>
  <cellXfs count="625">
    <xf numFmtId="0" fontId="0" fillId="0" borderId="0" xfId="0"/>
    <xf numFmtId="0" fontId="4" fillId="0" borderId="0" xfId="0" applyFont="1"/>
    <xf numFmtId="164" fontId="0" fillId="0" borderId="0" xfId="1" applyNumberFormat="1" applyFont="1"/>
    <xf numFmtId="43" fontId="0" fillId="0" borderId="0" xfId="1" applyFont="1"/>
    <xf numFmtId="0" fontId="5" fillId="0" borderId="0" xfId="0" applyFont="1"/>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164" fontId="0" fillId="0" borderId="19" xfId="1" applyNumberFormat="1" applyFont="1" applyFill="1" applyBorder="1"/>
    <xf numFmtId="164" fontId="0" fillId="0" borderId="19" xfId="1" applyNumberFormat="1" applyFont="1" applyFill="1" applyBorder="1" applyAlignment="1">
      <alignment horizontal="right"/>
    </xf>
    <xf numFmtId="164" fontId="0" fillId="0" borderId="13" xfId="1" applyNumberFormat="1" applyFont="1" applyFill="1" applyBorder="1"/>
    <xf numFmtId="164" fontId="0" fillId="0" borderId="13" xfId="1" applyNumberFormat="1" applyFont="1" applyFill="1" applyBorder="1" applyAlignment="1">
      <alignment horizontal="right"/>
    </xf>
    <xf numFmtId="164" fontId="0" fillId="0" borderId="8" xfId="1" applyNumberFormat="1" applyFont="1" applyFill="1" applyBorder="1" applyAlignment="1">
      <alignment horizontal="right"/>
    </xf>
    <xf numFmtId="0" fontId="3" fillId="3" borderId="24" xfId="0" applyFont="1" applyFill="1" applyBorder="1"/>
    <xf numFmtId="164" fontId="3" fillId="3" borderId="26" xfId="1" applyNumberFormat="1" applyFont="1" applyFill="1" applyBorder="1" applyAlignment="1"/>
    <xf numFmtId="0" fontId="0" fillId="0" borderId="21" xfId="0" applyBorder="1"/>
    <xf numFmtId="0" fontId="3" fillId="3" borderId="10" xfId="0" applyFont="1" applyFill="1" applyBorder="1"/>
    <xf numFmtId="164" fontId="3" fillId="3" borderId="13" xfId="1" applyNumberFormat="1" applyFont="1" applyFill="1" applyBorder="1" applyAlignment="1"/>
    <xf numFmtId="0" fontId="2" fillId="0" borderId="0" xfId="0" applyFont="1"/>
    <xf numFmtId="0" fontId="7" fillId="2" borderId="10" xfId="0" applyFont="1" applyFill="1" applyBorder="1" applyAlignment="1">
      <alignment horizontal="center" vertical="center" wrapText="1"/>
    </xf>
    <xf numFmtId="164" fontId="0" fillId="0" borderId="26" xfId="1" applyNumberFormat="1" applyFont="1" applyFill="1" applyBorder="1"/>
    <xf numFmtId="0" fontId="0" fillId="0" borderId="19" xfId="0" applyBorder="1"/>
    <xf numFmtId="0" fontId="7"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7" xfId="0" applyFill="1" applyBorder="1" applyAlignment="1">
      <alignment vertical="center" wrapText="1"/>
    </xf>
    <xf numFmtId="0" fontId="3" fillId="3" borderId="39" xfId="0" applyFont="1" applyFill="1" applyBorder="1"/>
    <xf numFmtId="164" fontId="3" fillId="3" borderId="42" xfId="1" applyNumberFormat="1" applyFont="1" applyFill="1" applyBorder="1" applyAlignment="1"/>
    <xf numFmtId="0" fontId="9" fillId="0" borderId="0" xfId="0" applyFont="1"/>
    <xf numFmtId="0" fontId="7" fillId="2" borderId="46"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7" borderId="46" xfId="0" applyFont="1" applyFill="1" applyBorder="1" applyAlignment="1">
      <alignment horizontal="center" vertical="center" wrapText="1"/>
    </xf>
    <xf numFmtId="0" fontId="7" fillId="7" borderId="8" xfId="0" applyFont="1" applyFill="1" applyBorder="1" applyAlignment="1">
      <alignment horizontal="center" vertical="center" wrapText="1"/>
    </xf>
    <xf numFmtId="164" fontId="3" fillId="3" borderId="48" xfId="1" applyNumberFormat="1" applyFont="1" applyFill="1" applyBorder="1" applyAlignment="1"/>
    <xf numFmtId="164" fontId="3" fillId="6" borderId="39" xfId="1" applyNumberFormat="1" applyFont="1" applyFill="1" applyBorder="1" applyAlignment="1"/>
    <xf numFmtId="164" fontId="3" fillId="6" borderId="42" xfId="1" applyNumberFormat="1" applyFont="1" applyFill="1" applyBorder="1" applyAlignment="1"/>
    <xf numFmtId="0" fontId="3" fillId="3" borderId="42" xfId="0" applyFont="1" applyFill="1" applyBorder="1"/>
    <xf numFmtId="0" fontId="0" fillId="0" borderId="54" xfId="0" applyBorder="1" applyAlignment="1">
      <alignment horizontal="left" vertical="center" wrapText="1"/>
    </xf>
    <xf numFmtId="0" fontId="3" fillId="3" borderId="53" xfId="0" applyFont="1" applyFill="1" applyBorder="1"/>
    <xf numFmtId="164" fontId="0" fillId="0" borderId="0" xfId="1" applyNumberFormat="1" applyFont="1" applyFill="1" applyBorder="1" applyAlignment="1">
      <alignment horizontal="right"/>
    </xf>
    <xf numFmtId="0" fontId="0" fillId="0" borderId="56" xfId="0" applyBorder="1" applyAlignment="1">
      <alignment horizontal="left" vertical="center" wrapText="1"/>
    </xf>
    <xf numFmtId="0" fontId="0" fillId="0" borderId="55" xfId="0" applyBorder="1" applyAlignment="1">
      <alignment horizontal="left" vertical="center" wrapText="1"/>
    </xf>
    <xf numFmtId="164" fontId="3" fillId="3" borderId="11" xfId="1" applyNumberFormat="1" applyFont="1" applyFill="1" applyBorder="1" applyAlignment="1"/>
    <xf numFmtId="164" fontId="0" fillId="0" borderId="20" xfId="1" applyNumberFormat="1" applyFont="1" applyFill="1" applyBorder="1" applyAlignment="1">
      <alignment horizontal="right"/>
    </xf>
    <xf numFmtId="0" fontId="0" fillId="0" borderId="5" xfId="0" applyBorder="1" applyAlignment="1">
      <alignment horizontal="left" vertical="center" wrapText="1"/>
    </xf>
    <xf numFmtId="0" fontId="3" fillId="3" borderId="58" xfId="0" applyFont="1" applyFill="1" applyBorder="1"/>
    <xf numFmtId="0" fontId="0" fillId="0" borderId="2" xfId="0" applyBorder="1" applyAlignment="1">
      <alignment horizontal="left" vertical="center" wrapText="1"/>
    </xf>
    <xf numFmtId="0" fontId="3" fillId="3" borderId="62" xfId="0" applyFont="1" applyFill="1" applyBorder="1"/>
    <xf numFmtId="0" fontId="3" fillId="3" borderId="64" xfId="0" applyFont="1" applyFill="1" applyBorder="1"/>
    <xf numFmtId="164" fontId="0" fillId="0" borderId="1" xfId="1" applyNumberFormat="1" applyFont="1" applyFill="1" applyBorder="1"/>
    <xf numFmtId="164" fontId="0" fillId="0" borderId="30" xfId="1" applyNumberFormat="1" applyFont="1" applyFill="1" applyBorder="1"/>
    <xf numFmtId="0" fontId="3" fillId="3" borderId="57" xfId="0" applyFont="1" applyFill="1" applyBorder="1"/>
    <xf numFmtId="0" fontId="0" fillId="2" borderId="61" xfId="0" applyFill="1" applyBorder="1" applyAlignment="1">
      <alignment vertical="center" wrapText="1"/>
    </xf>
    <xf numFmtId="0" fontId="3" fillId="3" borderId="1" xfId="0" applyFont="1" applyFill="1" applyBorder="1"/>
    <xf numFmtId="0" fontId="0" fillId="2" borderId="9" xfId="0" applyFill="1" applyBorder="1" applyAlignment="1">
      <alignment vertical="center" wrapText="1"/>
    </xf>
    <xf numFmtId="0" fontId="3" fillId="3" borderId="30" xfId="0" applyFont="1" applyFill="1" applyBorder="1"/>
    <xf numFmtId="164" fontId="3" fillId="3" borderId="47" xfId="1" applyNumberFormat="1" applyFont="1" applyFill="1" applyBorder="1" applyAlignment="1"/>
    <xf numFmtId="164" fontId="3" fillId="3" borderId="63" xfId="1" applyNumberFormat="1" applyFont="1" applyFill="1" applyBorder="1" applyAlignment="1"/>
    <xf numFmtId="0" fontId="3" fillId="3" borderId="50" xfId="0" applyFont="1" applyFill="1" applyBorder="1"/>
    <xf numFmtId="0" fontId="3" fillId="3" borderId="52" xfId="0" applyFont="1" applyFill="1" applyBorder="1"/>
    <xf numFmtId="0" fontId="3" fillId="3" borderId="66" xfId="0" applyFont="1" applyFill="1" applyBorder="1"/>
    <xf numFmtId="0" fontId="0" fillId="2" borderId="53" xfId="0" applyFill="1" applyBorder="1" applyAlignment="1">
      <alignment vertical="center" wrapText="1"/>
    </xf>
    <xf numFmtId="0" fontId="0" fillId="2" borderId="36" xfId="0" applyFill="1" applyBorder="1" applyAlignment="1">
      <alignment vertical="center" wrapText="1"/>
    </xf>
    <xf numFmtId="0" fontId="0" fillId="2" borderId="64" xfId="0" applyFill="1" applyBorder="1" applyAlignment="1">
      <alignment vertical="center" wrapText="1"/>
    </xf>
    <xf numFmtId="0" fontId="3" fillId="3" borderId="26" xfId="0" applyFont="1" applyFill="1" applyBorder="1"/>
    <xf numFmtId="0" fontId="0" fillId="5" borderId="58" xfId="0" applyFill="1" applyBorder="1" applyAlignment="1">
      <alignment horizontal="left" vertical="center" wrapText="1"/>
    </xf>
    <xf numFmtId="0" fontId="0" fillId="5" borderId="32" xfId="0" applyFill="1" applyBorder="1" applyAlignment="1">
      <alignment horizontal="left" vertical="center" wrapText="1"/>
    </xf>
    <xf numFmtId="0" fontId="0" fillId="5" borderId="12" xfId="0" applyFill="1" applyBorder="1" applyAlignment="1">
      <alignment horizontal="left" vertical="center" wrapText="1"/>
    </xf>
    <xf numFmtId="0" fontId="6" fillId="2" borderId="2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68"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3" fillId="3" borderId="48" xfId="0" applyFont="1" applyFill="1" applyBorder="1"/>
    <xf numFmtId="0" fontId="0" fillId="2" borderId="37" xfId="0" applyFill="1" applyBorder="1" applyAlignment="1">
      <alignment vertical="center" wrapText="1"/>
    </xf>
    <xf numFmtId="0" fontId="0" fillId="2" borderId="69" xfId="0" applyFill="1" applyBorder="1" applyAlignment="1">
      <alignment vertical="center" wrapText="1"/>
    </xf>
    <xf numFmtId="164" fontId="3" fillId="6" borderId="48" xfId="1" applyNumberFormat="1" applyFont="1" applyFill="1" applyBorder="1" applyAlignment="1"/>
    <xf numFmtId="0" fontId="7" fillId="7" borderId="22" xfId="0" applyFont="1" applyFill="1" applyBorder="1" applyAlignment="1">
      <alignment horizontal="center" vertical="center" wrapText="1"/>
    </xf>
    <xf numFmtId="0" fontId="7" fillId="7" borderId="68" xfId="0" applyFont="1" applyFill="1" applyBorder="1" applyAlignment="1">
      <alignment horizontal="center" vertical="center" wrapText="1"/>
    </xf>
    <xf numFmtId="0" fontId="0" fillId="5" borderId="67" xfId="0" applyFill="1" applyBorder="1" applyAlignment="1">
      <alignment horizontal="left" vertical="center" wrapText="1"/>
    </xf>
    <xf numFmtId="0" fontId="0" fillId="5" borderId="45" xfId="0" applyFill="1" applyBorder="1" applyAlignment="1">
      <alignment horizontal="left" vertical="center" wrapText="1"/>
    </xf>
    <xf numFmtId="0" fontId="3" fillId="3" borderId="64" xfId="0" applyFont="1" applyFill="1" applyBorder="1" applyAlignment="1">
      <alignment horizontal="center" vertical="center" wrapText="1"/>
    </xf>
    <xf numFmtId="0" fontId="6" fillId="7" borderId="59" xfId="0" applyFont="1" applyFill="1" applyBorder="1" applyAlignment="1">
      <alignment horizontal="center" vertical="center" wrapText="1"/>
    </xf>
    <xf numFmtId="0" fontId="6" fillId="7" borderId="57" xfId="0" applyFont="1" applyFill="1" applyBorder="1" applyAlignment="1">
      <alignment horizontal="center" vertical="center" wrapText="1"/>
    </xf>
    <xf numFmtId="0" fontId="0" fillId="0" borderId="14" xfId="0" applyBorder="1" applyAlignment="1">
      <alignment vertical="center" wrapText="1"/>
    </xf>
    <xf numFmtId="164" fontId="0" fillId="0" borderId="7" xfId="1" applyNumberFormat="1" applyFont="1" applyFill="1" applyBorder="1" applyAlignment="1">
      <alignment horizontal="right"/>
    </xf>
    <xf numFmtId="164" fontId="0" fillId="0" borderId="11" xfId="1" applyNumberFormat="1" applyFont="1" applyFill="1" applyBorder="1"/>
    <xf numFmtId="164" fontId="0" fillId="8" borderId="44" xfId="1" applyNumberFormat="1" applyFont="1" applyFill="1" applyBorder="1"/>
    <xf numFmtId="164" fontId="0" fillId="0" borderId="15" xfId="1" applyNumberFormat="1" applyFont="1" applyFill="1" applyBorder="1"/>
    <xf numFmtId="164" fontId="0" fillId="0" borderId="44" xfId="1" applyNumberFormat="1" applyFont="1" applyFill="1" applyBorder="1"/>
    <xf numFmtId="0" fontId="0" fillId="0" borderId="5" xfId="0" applyFill="1" applyBorder="1" applyAlignment="1">
      <alignment horizontal="left" vertical="center" wrapText="1"/>
    </xf>
    <xf numFmtId="0" fontId="0" fillId="6" borderId="6" xfId="0" applyFill="1" applyBorder="1" applyAlignment="1">
      <alignment vertical="center"/>
    </xf>
    <xf numFmtId="164" fontId="0" fillId="6" borderId="43" xfId="1" applyNumberFormat="1" applyFont="1" applyFill="1" applyBorder="1"/>
    <xf numFmtId="0" fontId="0" fillId="6" borderId="36" xfId="0" applyFill="1" applyBorder="1" applyAlignment="1">
      <alignment vertical="center"/>
    </xf>
    <xf numFmtId="0" fontId="0" fillId="6" borderId="64" xfId="0" applyFill="1" applyBorder="1" applyAlignment="1">
      <alignment vertical="center"/>
    </xf>
    <xf numFmtId="0" fontId="0" fillId="6" borderId="7" xfId="0" applyFill="1" applyBorder="1" applyAlignment="1">
      <alignment vertical="center"/>
    </xf>
    <xf numFmtId="0" fontId="0" fillId="6" borderId="10" xfId="0" applyFill="1" applyBorder="1" applyAlignment="1">
      <alignment vertical="center"/>
    </xf>
    <xf numFmtId="0" fontId="0" fillId="6" borderId="11" xfId="0" applyFill="1" applyBorder="1" applyAlignment="1">
      <alignment vertical="center"/>
    </xf>
    <xf numFmtId="0" fontId="0" fillId="6" borderId="20" xfId="0" applyFill="1" applyBorder="1" applyAlignment="1">
      <alignment vertical="center"/>
    </xf>
    <xf numFmtId="0" fontId="0" fillId="6" borderId="43" xfId="0" applyFill="1" applyBorder="1" applyAlignment="1">
      <alignment vertical="center"/>
    </xf>
    <xf numFmtId="164" fontId="0" fillId="0" borderId="27" xfId="1" applyNumberFormat="1" applyFont="1" applyFill="1" applyBorder="1" applyAlignment="1">
      <alignment horizontal="right"/>
    </xf>
    <xf numFmtId="0" fontId="6" fillId="7" borderId="44" xfId="0" applyFont="1" applyFill="1" applyBorder="1" applyAlignment="1">
      <alignment horizontal="center" vertical="center" wrapText="1"/>
    </xf>
    <xf numFmtId="0" fontId="6" fillId="7" borderId="63" xfId="0" applyFont="1" applyFill="1" applyBorder="1" applyAlignment="1">
      <alignment horizontal="center" vertical="center" wrapText="1"/>
    </xf>
    <xf numFmtId="0" fontId="7" fillId="2" borderId="7" xfId="0" applyFont="1" applyFill="1" applyBorder="1" applyAlignment="1">
      <alignment horizontal="center" vertical="center" wrapText="1"/>
    </xf>
    <xf numFmtId="5" fontId="0" fillId="6" borderId="19" xfId="0" applyNumberFormat="1" applyFill="1" applyBorder="1" applyAlignment="1">
      <alignment vertical="center"/>
    </xf>
    <xf numFmtId="5" fontId="3" fillId="3" borderId="57" xfId="0" applyNumberFormat="1" applyFont="1" applyFill="1" applyBorder="1"/>
    <xf numFmtId="5" fontId="0" fillId="2" borderId="61" xfId="0" applyNumberFormat="1" applyFill="1" applyBorder="1" applyAlignment="1">
      <alignment vertical="center" wrapText="1"/>
    </xf>
    <xf numFmtId="5" fontId="0" fillId="2" borderId="8" xfId="0" applyNumberFormat="1" applyFill="1" applyBorder="1" applyAlignment="1">
      <alignment vertical="center" wrapText="1"/>
    </xf>
    <xf numFmtId="5" fontId="3" fillId="3" borderId="28" xfId="0" applyNumberFormat="1" applyFont="1" applyFill="1" applyBorder="1"/>
    <xf numFmtId="5" fontId="0" fillId="6" borderId="6" xfId="0" applyNumberFormat="1" applyFill="1" applyBorder="1" applyAlignment="1">
      <alignment vertical="center"/>
    </xf>
    <xf numFmtId="5" fontId="0" fillId="6" borderId="8" xfId="0" applyNumberFormat="1" applyFill="1" applyBorder="1" applyAlignment="1">
      <alignment vertical="center"/>
    </xf>
    <xf numFmtId="5" fontId="0" fillId="0" borderId="26" xfId="0" applyNumberFormat="1" applyBorder="1" applyAlignment="1">
      <alignment vertical="center"/>
    </xf>
    <xf numFmtId="5" fontId="0" fillId="6" borderId="21" xfId="0" applyNumberFormat="1" applyFill="1" applyBorder="1" applyAlignment="1">
      <alignment vertical="center"/>
    </xf>
    <xf numFmtId="5" fontId="0" fillId="6" borderId="39" xfId="0" applyNumberFormat="1" applyFill="1" applyBorder="1" applyAlignment="1">
      <alignment vertical="center"/>
    </xf>
    <xf numFmtId="5" fontId="0" fillId="6" borderId="42" xfId="0" applyNumberFormat="1" applyFill="1" applyBorder="1" applyAlignment="1">
      <alignment vertical="center"/>
    </xf>
    <xf numFmtId="5" fontId="3" fillId="3" borderId="24" xfId="0" applyNumberFormat="1" applyFont="1" applyFill="1" applyBorder="1"/>
    <xf numFmtId="5" fontId="3" fillId="3" borderId="26" xfId="0" applyNumberFormat="1" applyFont="1" applyFill="1" applyBorder="1"/>
    <xf numFmtId="5" fontId="0" fillId="2" borderId="6" xfId="0" applyNumberFormat="1" applyFill="1" applyBorder="1" applyAlignment="1">
      <alignment vertical="center" wrapText="1"/>
    </xf>
    <xf numFmtId="0" fontId="6" fillId="2" borderId="21"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7" fillId="2" borderId="13" xfId="1" applyNumberFormat="1" applyFont="1" applyFill="1" applyBorder="1" applyAlignment="1">
      <alignment horizontal="center" vertical="center" wrapText="1"/>
    </xf>
    <xf numFmtId="0" fontId="0" fillId="6" borderId="1" xfId="0" applyFill="1" applyBorder="1" applyAlignment="1">
      <alignment vertical="center"/>
    </xf>
    <xf numFmtId="164" fontId="0" fillId="0" borderId="45" xfId="1" applyNumberFormat="1" applyFont="1" applyBorder="1" applyAlignment="1">
      <alignment vertical="center"/>
    </xf>
    <xf numFmtId="164" fontId="0" fillId="0" borderId="45" xfId="1" applyNumberFormat="1" applyFont="1" applyFill="1" applyBorder="1" applyAlignment="1">
      <alignment horizontal="right"/>
    </xf>
    <xf numFmtId="164" fontId="0" fillId="6" borderId="53" xfId="1" applyNumberFormat="1" applyFont="1" applyFill="1" applyBorder="1" applyAlignment="1">
      <alignment vertical="center"/>
    </xf>
    <xf numFmtId="164" fontId="0" fillId="0" borderId="28" xfId="1" applyNumberFormat="1" applyFont="1" applyBorder="1" applyAlignment="1">
      <alignment vertical="center"/>
    </xf>
    <xf numFmtId="164" fontId="0" fillId="6" borderId="19" xfId="1" applyNumberFormat="1" applyFont="1" applyFill="1" applyBorder="1" applyAlignment="1">
      <alignment vertical="center"/>
    </xf>
    <xf numFmtId="164" fontId="0" fillId="0" borderId="29" xfId="1" applyNumberFormat="1" applyFont="1" applyFill="1" applyBorder="1" applyAlignment="1">
      <alignment horizontal="right"/>
    </xf>
    <xf numFmtId="164" fontId="0" fillId="6" borderId="19" xfId="1" applyNumberFormat="1" applyFont="1" applyFill="1" applyBorder="1" applyAlignment="1">
      <alignment horizontal="right"/>
    </xf>
    <xf numFmtId="164" fontId="0" fillId="8" borderId="59" xfId="1" applyNumberFormat="1" applyFont="1" applyFill="1" applyBorder="1" applyAlignment="1">
      <alignment vertical="center"/>
    </xf>
    <xf numFmtId="164" fontId="0" fillId="8" borderId="17" xfId="1" applyNumberFormat="1" applyFont="1" applyFill="1" applyBorder="1" applyAlignment="1">
      <alignment vertical="center"/>
    </xf>
    <xf numFmtId="164" fontId="0" fillId="8" borderId="0" xfId="1" applyNumberFormat="1" applyFont="1" applyFill="1" applyBorder="1" applyAlignment="1">
      <alignment horizontal="right"/>
    </xf>
    <xf numFmtId="164" fontId="0" fillId="8" borderId="17" xfId="1" applyNumberFormat="1" applyFont="1" applyFill="1" applyBorder="1" applyAlignment="1">
      <alignment horizontal="right"/>
    </xf>
    <xf numFmtId="164" fontId="0" fillId="0" borderId="62" xfId="1" applyNumberFormat="1" applyFont="1" applyBorder="1" applyAlignment="1">
      <alignment vertical="center"/>
    </xf>
    <xf numFmtId="164" fontId="0" fillId="0" borderId="53" xfId="1" applyNumberFormat="1" applyFont="1" applyBorder="1" applyAlignment="1">
      <alignment vertical="center"/>
    </xf>
    <xf numFmtId="164" fontId="0" fillId="0" borderId="53" xfId="1" applyNumberFormat="1" applyFont="1" applyFill="1" applyBorder="1" applyAlignment="1">
      <alignment horizontal="right"/>
    </xf>
    <xf numFmtId="164" fontId="0" fillId="0" borderId="71" xfId="1" applyNumberFormat="1" applyFont="1" applyBorder="1" applyAlignment="1">
      <alignment vertical="center"/>
    </xf>
    <xf numFmtId="164" fontId="0" fillId="0" borderId="13" xfId="1" applyNumberFormat="1" applyFont="1" applyBorder="1" applyAlignment="1">
      <alignment vertical="center"/>
    </xf>
    <xf numFmtId="164" fontId="0" fillId="0" borderId="67" xfId="1" applyNumberFormat="1" applyFont="1" applyFill="1" applyBorder="1" applyAlignment="1">
      <alignment horizontal="right"/>
    </xf>
    <xf numFmtId="164" fontId="0" fillId="0" borderId="0" xfId="1" applyNumberFormat="1" applyFont="1" applyBorder="1" applyAlignment="1">
      <alignment vertical="center"/>
    </xf>
    <xf numFmtId="164" fontId="0" fillId="0" borderId="2" xfId="1" applyNumberFormat="1" applyFont="1" applyBorder="1" applyAlignment="1">
      <alignment vertical="center"/>
    </xf>
    <xf numFmtId="164" fontId="0" fillId="0" borderId="23" xfId="1" applyNumberFormat="1" applyFont="1" applyBorder="1" applyAlignment="1">
      <alignment vertical="center"/>
    </xf>
    <xf numFmtId="164" fontId="3" fillId="3" borderId="57" xfId="1" applyNumberFormat="1" applyFont="1" applyFill="1" applyBorder="1"/>
    <xf numFmtId="164" fontId="3" fillId="3" borderId="42" xfId="1" applyNumberFormat="1" applyFont="1" applyFill="1" applyBorder="1"/>
    <xf numFmtId="164" fontId="0" fillId="2" borderId="61" xfId="1" applyNumberFormat="1" applyFont="1" applyFill="1" applyBorder="1" applyAlignment="1">
      <alignment vertical="center" wrapText="1"/>
    </xf>
    <xf numFmtId="164" fontId="0" fillId="2" borderId="8" xfId="1" applyNumberFormat="1" applyFont="1" applyFill="1" applyBorder="1" applyAlignment="1">
      <alignment vertical="center" wrapText="1"/>
    </xf>
    <xf numFmtId="164" fontId="0" fillId="2" borderId="65" xfId="1" applyNumberFormat="1" applyFont="1" applyFill="1" applyBorder="1" applyAlignment="1">
      <alignment vertical="center" wrapText="1"/>
    </xf>
    <xf numFmtId="164" fontId="0" fillId="2" borderId="9" xfId="1" applyNumberFormat="1" applyFont="1" applyFill="1" applyBorder="1" applyAlignment="1">
      <alignment vertical="center" wrapText="1"/>
    </xf>
    <xf numFmtId="164" fontId="3" fillId="3" borderId="28" xfId="1" applyNumberFormat="1" applyFont="1" applyFill="1" applyBorder="1"/>
    <xf numFmtId="164" fontId="3" fillId="3" borderId="19" xfId="1" applyNumberFormat="1" applyFont="1" applyFill="1" applyBorder="1"/>
    <xf numFmtId="164" fontId="0" fillId="0" borderId="46" xfId="1" applyNumberFormat="1" applyFont="1" applyBorder="1" applyAlignment="1">
      <alignment vertical="center"/>
    </xf>
    <xf numFmtId="164" fontId="0" fillId="0" borderId="8" xfId="1" applyNumberFormat="1" applyFont="1" applyBorder="1" applyAlignment="1">
      <alignment vertical="center"/>
    </xf>
    <xf numFmtId="164" fontId="0" fillId="0" borderId="25" xfId="1" applyNumberFormat="1" applyFont="1" applyBorder="1" applyAlignment="1">
      <alignment vertical="center"/>
    </xf>
    <xf numFmtId="164" fontId="0" fillId="0" borderId="26" xfId="1" applyNumberFormat="1" applyFont="1" applyBorder="1" applyAlignment="1">
      <alignment vertical="center"/>
    </xf>
    <xf numFmtId="164" fontId="0" fillId="0" borderId="26" xfId="1" applyNumberFormat="1" applyFont="1" applyFill="1" applyBorder="1" applyAlignment="1">
      <alignment horizontal="right"/>
    </xf>
    <xf numFmtId="164" fontId="0" fillId="0" borderId="35" xfId="1" applyNumberFormat="1" applyFont="1" applyBorder="1" applyAlignment="1">
      <alignment vertical="center"/>
    </xf>
    <xf numFmtId="164" fontId="0" fillId="0" borderId="19" xfId="1" applyNumberFormat="1" applyFont="1" applyBorder="1" applyAlignment="1">
      <alignment vertical="center"/>
    </xf>
    <xf numFmtId="164" fontId="0" fillId="0" borderId="12" xfId="1" applyNumberFormat="1" applyFont="1" applyBorder="1" applyAlignment="1">
      <alignment vertical="center"/>
    </xf>
    <xf numFmtId="164" fontId="3" fillId="3" borderId="39" xfId="1" applyNumberFormat="1" applyFont="1" applyFill="1" applyBorder="1"/>
    <xf numFmtId="164" fontId="0" fillId="2" borderId="36" xfId="1" applyNumberFormat="1" applyFont="1" applyFill="1" applyBorder="1" applyAlignment="1">
      <alignment vertical="center" wrapText="1"/>
    </xf>
    <xf numFmtId="164" fontId="0" fillId="2" borderId="53" xfId="1" applyNumberFormat="1" applyFont="1" applyFill="1" applyBorder="1" applyAlignment="1">
      <alignment vertical="center" wrapText="1"/>
    </xf>
    <xf numFmtId="164" fontId="0" fillId="2" borderId="64" xfId="1" applyNumberFormat="1" applyFont="1" applyFill="1" applyBorder="1" applyAlignment="1">
      <alignment vertical="center" wrapText="1"/>
    </xf>
    <xf numFmtId="164" fontId="0" fillId="6" borderId="6" xfId="1" applyNumberFormat="1" applyFont="1" applyFill="1" applyBorder="1" applyAlignment="1">
      <alignment vertical="center"/>
    </xf>
    <xf numFmtId="164" fontId="0" fillId="6" borderId="8" xfId="1" applyNumberFormat="1" applyFont="1" applyFill="1" applyBorder="1" applyAlignment="1">
      <alignment vertical="center"/>
    </xf>
    <xf numFmtId="164" fontId="0" fillId="6" borderId="8" xfId="1" applyNumberFormat="1" applyFont="1" applyFill="1" applyBorder="1" applyAlignment="1">
      <alignment horizontal="right"/>
    </xf>
    <xf numFmtId="164" fontId="0" fillId="6" borderId="8" xfId="1" applyNumberFormat="1" applyFont="1" applyFill="1" applyBorder="1"/>
    <xf numFmtId="164" fontId="0" fillId="0" borderId="24" xfId="1" applyNumberFormat="1" applyFont="1" applyBorder="1" applyAlignment="1">
      <alignment vertical="center"/>
    </xf>
    <xf numFmtId="164" fontId="0" fillId="6" borderId="21" xfId="1" applyNumberFormat="1" applyFont="1" applyFill="1" applyBorder="1" applyAlignment="1">
      <alignment vertical="center"/>
    </xf>
    <xf numFmtId="164" fontId="0" fillId="6" borderId="19" xfId="1" applyNumberFormat="1" applyFont="1" applyFill="1" applyBorder="1"/>
    <xf numFmtId="164" fontId="0" fillId="6" borderId="39" xfId="1" applyNumberFormat="1" applyFont="1" applyFill="1" applyBorder="1" applyAlignment="1">
      <alignment vertical="center"/>
    </xf>
    <xf numFmtId="164" fontId="0" fillId="6" borderId="42" xfId="1" applyNumberFormat="1" applyFont="1" applyFill="1" applyBorder="1" applyAlignment="1">
      <alignment vertical="center"/>
    </xf>
    <xf numFmtId="164" fontId="0" fillId="6" borderId="42" xfId="1" applyNumberFormat="1" applyFont="1" applyFill="1" applyBorder="1" applyAlignment="1">
      <alignment horizontal="right"/>
    </xf>
    <xf numFmtId="164" fontId="0" fillId="6" borderId="42" xfId="1" applyNumberFormat="1" applyFont="1" applyFill="1" applyBorder="1"/>
    <xf numFmtId="164" fontId="3" fillId="3" borderId="24" xfId="1" applyNumberFormat="1" applyFont="1" applyFill="1" applyBorder="1"/>
    <xf numFmtId="164" fontId="3" fillId="3" borderId="26" xfId="1" applyNumberFormat="1" applyFont="1" applyFill="1" applyBorder="1"/>
    <xf numFmtId="164" fontId="3" fillId="3" borderId="10" xfId="1" applyNumberFormat="1" applyFont="1" applyFill="1" applyBorder="1"/>
    <xf numFmtId="164" fontId="3" fillId="3" borderId="13" xfId="1" applyNumberFormat="1" applyFont="1" applyFill="1" applyBorder="1"/>
    <xf numFmtId="164" fontId="0" fillId="2" borderId="6" xfId="1" applyNumberFormat="1" applyFont="1" applyFill="1" applyBorder="1" applyAlignment="1">
      <alignment vertical="center" wrapText="1"/>
    </xf>
    <xf numFmtId="164" fontId="0" fillId="2" borderId="7" xfId="1" applyNumberFormat="1" applyFont="1" applyFill="1" applyBorder="1" applyAlignment="1">
      <alignment vertical="center" wrapText="1"/>
    </xf>
    <xf numFmtId="166" fontId="0" fillId="0" borderId="53" xfId="1" applyNumberFormat="1" applyFont="1" applyFill="1" applyBorder="1"/>
    <xf numFmtId="164" fontId="0" fillId="0" borderId="23" xfId="1" applyNumberFormat="1" applyFont="1" applyFill="1" applyBorder="1" applyAlignment="1">
      <alignment horizontal="right"/>
    </xf>
    <xf numFmtId="164" fontId="0" fillId="0" borderId="4" xfId="1" applyNumberFormat="1" applyFont="1" applyBorder="1" applyAlignment="1">
      <alignment vertical="center"/>
    </xf>
    <xf numFmtId="164" fontId="0" fillId="0" borderId="17" xfId="1" applyNumberFormat="1" applyFont="1" applyBorder="1" applyAlignment="1">
      <alignment vertical="center"/>
    </xf>
    <xf numFmtId="164" fontId="0" fillId="0" borderId="6" xfId="1" applyNumberFormat="1" applyFont="1" applyBorder="1" applyAlignment="1">
      <alignment vertical="center"/>
    </xf>
    <xf numFmtId="164" fontId="0" fillId="0" borderId="21" xfId="1" applyNumberFormat="1" applyFont="1" applyBorder="1" applyAlignment="1">
      <alignment vertical="center"/>
    </xf>
    <xf numFmtId="167" fontId="0" fillId="0" borderId="3" xfId="3" applyNumberFormat="1" applyFont="1" applyBorder="1" applyAlignment="1">
      <alignment vertical="center"/>
    </xf>
    <xf numFmtId="167" fontId="0" fillId="0" borderId="44" xfId="3" applyNumberFormat="1" applyFont="1" applyBorder="1" applyAlignment="1">
      <alignment vertical="center"/>
    </xf>
    <xf numFmtId="167" fontId="3" fillId="3" borderId="63" xfId="3" applyNumberFormat="1" applyFont="1" applyFill="1" applyBorder="1"/>
    <xf numFmtId="167" fontId="0" fillId="2" borderId="9" xfId="3" applyNumberFormat="1" applyFont="1" applyFill="1" applyBorder="1" applyAlignment="1">
      <alignment vertical="center" wrapText="1"/>
    </xf>
    <xf numFmtId="167" fontId="3" fillId="3" borderId="30" xfId="3" applyNumberFormat="1" applyFont="1" applyFill="1" applyBorder="1"/>
    <xf numFmtId="167" fontId="0" fillId="0" borderId="20" xfId="3" applyNumberFormat="1" applyFont="1" applyBorder="1" applyAlignment="1">
      <alignment vertical="center"/>
    </xf>
    <xf numFmtId="167" fontId="0" fillId="6" borderId="7" xfId="3" applyNumberFormat="1" applyFont="1" applyFill="1" applyBorder="1" applyAlignment="1">
      <alignment vertical="center"/>
    </xf>
    <xf numFmtId="167" fontId="0" fillId="0" borderId="27" xfId="3" applyNumberFormat="1" applyFont="1" applyBorder="1" applyAlignment="1">
      <alignment vertical="center"/>
    </xf>
    <xf numFmtId="167" fontId="0" fillId="6" borderId="20" xfId="3" applyNumberFormat="1" applyFont="1" applyFill="1" applyBorder="1" applyAlignment="1">
      <alignment vertical="center"/>
    </xf>
    <xf numFmtId="167" fontId="0" fillId="6" borderId="43" xfId="3" applyNumberFormat="1" applyFont="1" applyFill="1" applyBorder="1" applyAlignment="1">
      <alignment vertical="center"/>
    </xf>
    <xf numFmtId="167" fontId="3" fillId="3" borderId="27" xfId="3" applyNumberFormat="1" applyFont="1" applyFill="1" applyBorder="1"/>
    <xf numFmtId="167" fontId="0" fillId="2" borderId="7" xfId="3" applyNumberFormat="1" applyFont="1" applyFill="1" applyBorder="1" applyAlignment="1">
      <alignment vertical="center" wrapText="1"/>
    </xf>
    <xf numFmtId="164" fontId="0" fillId="0" borderId="4" xfId="1" applyNumberFormat="1" applyFont="1" applyFill="1" applyBorder="1" applyAlignment="1">
      <alignment vertical="center"/>
    </xf>
    <xf numFmtId="164" fontId="0" fillId="0" borderId="23" xfId="1" applyNumberFormat="1" applyFont="1" applyFill="1" applyBorder="1" applyAlignment="1">
      <alignment vertical="center"/>
    </xf>
    <xf numFmtId="164" fontId="0" fillId="0" borderId="3" xfId="1" applyNumberFormat="1" applyFont="1" applyFill="1" applyBorder="1" applyAlignment="1">
      <alignment vertical="center"/>
    </xf>
    <xf numFmtId="164" fontId="3" fillId="3" borderId="23" xfId="1" applyNumberFormat="1" applyFont="1" applyFill="1" applyBorder="1" applyAlignment="1"/>
    <xf numFmtId="166" fontId="0" fillId="0" borderId="13" xfId="1" applyNumberFormat="1" applyFont="1" applyFill="1" applyBorder="1"/>
    <xf numFmtId="166" fontId="0" fillId="0" borderId="17" xfId="1" applyNumberFormat="1" applyFont="1" applyFill="1" applyBorder="1"/>
    <xf numFmtId="166" fontId="0" fillId="0" borderId="23" xfId="1" applyNumberFormat="1" applyFont="1" applyFill="1" applyBorder="1" applyAlignment="1">
      <alignment vertical="center"/>
    </xf>
    <xf numFmtId="166" fontId="3" fillId="3" borderId="42" xfId="1" applyNumberFormat="1" applyFont="1" applyFill="1" applyBorder="1" applyAlignment="1"/>
    <xf numFmtId="166" fontId="0" fillId="2" borderId="8" xfId="1" applyNumberFormat="1" applyFont="1" applyFill="1" applyBorder="1" applyAlignment="1">
      <alignment vertical="center" wrapText="1"/>
    </xf>
    <xf numFmtId="166" fontId="0" fillId="0" borderId="8" xfId="1" applyNumberFormat="1" applyFont="1" applyFill="1" applyBorder="1"/>
    <xf numFmtId="166" fontId="0" fillId="0" borderId="26" xfId="1" applyNumberFormat="1" applyFont="1" applyFill="1" applyBorder="1"/>
    <xf numFmtId="166" fontId="0" fillId="0" borderId="19" xfId="1" applyNumberFormat="1" applyFont="1" applyFill="1" applyBorder="1"/>
    <xf numFmtId="166" fontId="0" fillId="2" borderId="53" xfId="1" applyNumberFormat="1" applyFont="1" applyFill="1" applyBorder="1" applyAlignment="1">
      <alignment vertical="center" wrapText="1"/>
    </xf>
    <xf numFmtId="166" fontId="0" fillId="6" borderId="8" xfId="1" applyNumberFormat="1" applyFont="1" applyFill="1" applyBorder="1"/>
    <xf numFmtId="166" fontId="0" fillId="6" borderId="19" xfId="1" applyNumberFormat="1" applyFont="1" applyFill="1" applyBorder="1"/>
    <xf numFmtId="166" fontId="0" fillId="6" borderId="42" xfId="1" applyNumberFormat="1" applyFont="1" applyFill="1" applyBorder="1"/>
    <xf numFmtId="166" fontId="3" fillId="3" borderId="26" xfId="1" applyNumberFormat="1" applyFont="1" applyFill="1" applyBorder="1"/>
    <xf numFmtId="166" fontId="3" fillId="3" borderId="13" xfId="1" applyNumberFormat="1" applyFont="1" applyFill="1" applyBorder="1" applyAlignment="1"/>
    <xf numFmtId="164" fontId="0" fillId="0" borderId="17" xfId="1" applyNumberFormat="1" applyFont="1" applyFill="1" applyBorder="1" applyAlignment="1">
      <alignment vertical="center"/>
    </xf>
    <xf numFmtId="164" fontId="0" fillId="6" borderId="13" xfId="1" applyNumberFormat="1" applyFont="1" applyFill="1" applyBorder="1" applyAlignment="1">
      <alignment vertical="center"/>
    </xf>
    <xf numFmtId="0" fontId="0" fillId="0" borderId="9" xfId="0" applyBorder="1" applyAlignment="1">
      <alignment horizontal="left" vertical="center" wrapText="1"/>
    </xf>
    <xf numFmtId="0" fontId="0" fillId="0" borderId="63" xfId="0" applyBorder="1" applyAlignment="1">
      <alignment horizontal="left" vertical="center" wrapText="1"/>
    </xf>
    <xf numFmtId="164" fontId="0" fillId="0" borderId="4" xfId="1" applyNumberFormat="1" applyFont="1" applyFill="1" applyBorder="1" applyAlignment="1">
      <alignment horizontal="right"/>
    </xf>
    <xf numFmtId="164" fontId="0" fillId="0" borderId="3" xfId="1" applyNumberFormat="1" applyFont="1" applyFill="1" applyBorder="1"/>
    <xf numFmtId="167" fontId="0" fillId="8" borderId="23" xfId="3" applyNumberFormat="1" applyFont="1" applyFill="1" applyBorder="1" applyAlignment="1">
      <alignment horizontal="right"/>
    </xf>
    <xf numFmtId="0" fontId="0" fillId="0" borderId="73" xfId="0" applyFill="1" applyBorder="1" applyAlignment="1">
      <alignment vertical="center" wrapText="1"/>
    </xf>
    <xf numFmtId="164" fontId="0" fillId="0" borderId="66" xfId="1" applyNumberFormat="1" applyFont="1" applyBorder="1" applyAlignment="1">
      <alignment vertical="center"/>
    </xf>
    <xf numFmtId="164" fontId="0" fillId="6" borderId="33" xfId="1" applyNumberFormat="1" applyFont="1" applyFill="1" applyBorder="1" applyAlignment="1">
      <alignment vertical="center"/>
    </xf>
    <xf numFmtId="164" fontId="0" fillId="0" borderId="60" xfId="1" applyNumberFormat="1" applyFont="1" applyFill="1" applyBorder="1" applyAlignment="1">
      <alignment horizontal="right"/>
    </xf>
    <xf numFmtId="166" fontId="0" fillId="0" borderId="33" xfId="1" applyNumberFormat="1" applyFont="1" applyFill="1" applyBorder="1"/>
    <xf numFmtId="164" fontId="0" fillId="0" borderId="74" xfId="1" applyNumberFormat="1" applyFont="1" applyFill="1" applyBorder="1"/>
    <xf numFmtId="0" fontId="0" fillId="0" borderId="54" xfId="0" applyFill="1" applyBorder="1"/>
    <xf numFmtId="164" fontId="0" fillId="8" borderId="2" xfId="1" applyNumberFormat="1" applyFont="1" applyFill="1" applyBorder="1" applyAlignment="1">
      <alignment vertical="center"/>
    </xf>
    <xf numFmtId="164" fontId="0" fillId="8" borderId="23" xfId="1" applyNumberFormat="1" applyFont="1" applyFill="1" applyBorder="1" applyAlignment="1">
      <alignment vertical="center"/>
    </xf>
    <xf numFmtId="164" fontId="0" fillId="8" borderId="4" xfId="1" applyNumberFormat="1" applyFont="1" applyFill="1" applyBorder="1" applyAlignment="1">
      <alignment horizontal="right"/>
    </xf>
    <xf numFmtId="166" fontId="0" fillId="8" borderId="23" xfId="1" applyNumberFormat="1" applyFont="1" applyFill="1" applyBorder="1"/>
    <xf numFmtId="164" fontId="0" fillId="8" borderId="3" xfId="1" applyNumberFormat="1" applyFont="1" applyFill="1" applyBorder="1"/>
    <xf numFmtId="167" fontId="0" fillId="6" borderId="53" xfId="3" applyNumberFormat="1" applyFont="1" applyFill="1" applyBorder="1" applyAlignment="1">
      <alignment horizontal="right"/>
    </xf>
    <xf numFmtId="167" fontId="0" fillId="6" borderId="19" xfId="3" applyNumberFormat="1" applyFont="1" applyFill="1" applyBorder="1" applyAlignment="1">
      <alignment horizontal="right"/>
    </xf>
    <xf numFmtId="167" fontId="0" fillId="8" borderId="17" xfId="3" applyNumberFormat="1" applyFont="1" applyFill="1" applyBorder="1" applyAlignment="1">
      <alignment horizontal="right"/>
    </xf>
    <xf numFmtId="167" fontId="0" fillId="0" borderId="23" xfId="3" applyNumberFormat="1" applyFont="1" applyFill="1" applyBorder="1" applyAlignment="1">
      <alignment horizontal="right"/>
    </xf>
    <xf numFmtId="167" fontId="0" fillId="0" borderId="23" xfId="3" applyNumberFormat="1" applyFont="1" applyFill="1" applyBorder="1" applyAlignment="1">
      <alignment horizontal="right" vertical="center"/>
    </xf>
    <xf numFmtId="167" fontId="3" fillId="3" borderId="42" xfId="3" applyNumberFormat="1" applyFont="1" applyFill="1" applyBorder="1" applyAlignment="1">
      <alignment horizontal="right"/>
    </xf>
    <xf numFmtId="167" fontId="0" fillId="2" borderId="8" xfId="3" applyNumberFormat="1" applyFont="1" applyFill="1" applyBorder="1" applyAlignment="1">
      <alignment horizontal="right" vertical="center" wrapText="1"/>
    </xf>
    <xf numFmtId="167" fontId="0" fillId="0" borderId="53" xfId="3" applyNumberFormat="1" applyFont="1" applyFill="1" applyBorder="1" applyAlignment="1">
      <alignment horizontal="right"/>
    </xf>
    <xf numFmtId="167" fontId="0" fillId="0" borderId="8" xfId="3" applyNumberFormat="1" applyFont="1" applyFill="1" applyBorder="1" applyAlignment="1">
      <alignment horizontal="right"/>
    </xf>
    <xf numFmtId="167" fontId="0" fillId="0" borderId="26" xfId="3" applyNumberFormat="1" applyFont="1" applyFill="1" applyBorder="1" applyAlignment="1">
      <alignment horizontal="right"/>
    </xf>
    <xf numFmtId="167" fontId="0" fillId="0" borderId="19" xfId="3" applyNumberFormat="1" applyFont="1" applyFill="1" applyBorder="1" applyAlignment="1">
      <alignment horizontal="right"/>
    </xf>
    <xf numFmtId="167" fontId="0" fillId="0" borderId="13" xfId="3" applyNumberFormat="1" applyFont="1" applyFill="1" applyBorder="1" applyAlignment="1">
      <alignment horizontal="right"/>
    </xf>
    <xf numFmtId="167" fontId="0" fillId="2" borderId="53" xfId="3" applyNumberFormat="1" applyFont="1" applyFill="1" applyBorder="1" applyAlignment="1">
      <alignment horizontal="right" vertical="center" wrapText="1"/>
    </xf>
    <xf numFmtId="167" fontId="0" fillId="6" borderId="8" xfId="3" applyNumberFormat="1" applyFont="1" applyFill="1" applyBorder="1" applyAlignment="1">
      <alignment horizontal="right"/>
    </xf>
    <xf numFmtId="167" fontId="0" fillId="6" borderId="42" xfId="3" applyNumberFormat="1" applyFont="1" applyFill="1" applyBorder="1" applyAlignment="1">
      <alignment horizontal="right"/>
    </xf>
    <xf numFmtId="167" fontId="3" fillId="3" borderId="26" xfId="3" applyNumberFormat="1" applyFont="1" applyFill="1" applyBorder="1" applyAlignment="1">
      <alignment horizontal="right"/>
    </xf>
    <xf numFmtId="167" fontId="0" fillId="6" borderId="33" xfId="3" applyNumberFormat="1" applyFont="1" applyFill="1" applyBorder="1" applyAlignment="1">
      <alignment horizontal="right"/>
    </xf>
    <xf numFmtId="167" fontId="0" fillId="6" borderId="13" xfId="3" applyNumberFormat="1" applyFont="1" applyFill="1" applyBorder="1" applyAlignment="1">
      <alignment horizontal="right"/>
    </xf>
    <xf numFmtId="167" fontId="0" fillId="0" borderId="17" xfId="3" applyNumberFormat="1" applyFont="1" applyFill="1" applyBorder="1" applyAlignment="1">
      <alignment horizontal="right"/>
    </xf>
    <xf numFmtId="164" fontId="0" fillId="0" borderId="26" xfId="1" applyNumberFormat="1" applyFont="1" applyFill="1" applyBorder="1" applyAlignment="1">
      <alignment vertical="center"/>
    </xf>
    <xf numFmtId="164" fontId="0" fillId="0" borderId="53" xfId="1" applyNumberFormat="1" applyFont="1" applyFill="1" applyBorder="1" applyAlignment="1">
      <alignment horizontal="center"/>
    </xf>
    <xf numFmtId="164" fontId="0" fillId="0" borderId="19" xfId="1" applyNumberFormat="1" applyFont="1" applyFill="1" applyBorder="1" applyAlignment="1">
      <alignment horizontal="center"/>
    </xf>
    <xf numFmtId="164" fontId="0" fillId="8" borderId="17" xfId="1" applyNumberFormat="1" applyFont="1" applyFill="1" applyBorder="1" applyAlignment="1">
      <alignment horizontal="center"/>
    </xf>
    <xf numFmtId="164" fontId="0" fillId="0" borderId="13" xfId="1" applyNumberFormat="1" applyFont="1" applyFill="1" applyBorder="1" applyAlignment="1">
      <alignment horizontal="center"/>
    </xf>
    <xf numFmtId="166" fontId="0" fillId="8" borderId="23" xfId="1" applyNumberFormat="1" applyFont="1" applyFill="1" applyBorder="1" applyAlignment="1">
      <alignment horizontal="center"/>
    </xf>
    <xf numFmtId="164" fontId="0" fillId="0" borderId="23" xfId="1" applyNumberFormat="1" applyFont="1" applyFill="1" applyBorder="1" applyAlignment="1">
      <alignment horizontal="center"/>
    </xf>
    <xf numFmtId="164" fontId="0" fillId="0" borderId="23" xfId="1" applyNumberFormat="1" applyFont="1" applyFill="1" applyBorder="1" applyAlignment="1">
      <alignment horizontal="center" vertical="center"/>
    </xf>
    <xf numFmtId="164" fontId="3" fillId="3" borderId="42" xfId="1" applyNumberFormat="1" applyFont="1" applyFill="1" applyBorder="1" applyAlignment="1">
      <alignment horizontal="center"/>
    </xf>
    <xf numFmtId="164" fontId="0" fillId="0" borderId="8" xfId="1" applyNumberFormat="1" applyFont="1" applyFill="1" applyBorder="1" applyAlignment="1">
      <alignment horizontal="center"/>
    </xf>
    <xf numFmtId="164" fontId="0" fillId="0" borderId="26" xfId="1" applyNumberFormat="1" applyFont="1" applyFill="1" applyBorder="1" applyAlignment="1">
      <alignment horizontal="center"/>
    </xf>
    <xf numFmtId="0" fontId="3" fillId="3" borderId="62" xfId="0" applyFont="1" applyFill="1" applyBorder="1" applyAlignment="1">
      <alignment horizontal="center" vertical="center"/>
    </xf>
    <xf numFmtId="3" fontId="0" fillId="6" borderId="36" xfId="0" applyNumberFormat="1" applyFill="1" applyBorder="1" applyAlignment="1">
      <alignment vertical="center"/>
    </xf>
    <xf numFmtId="3" fontId="0" fillId="6" borderId="64" xfId="0" applyNumberFormat="1" applyFill="1" applyBorder="1" applyAlignment="1">
      <alignment vertical="center"/>
    </xf>
    <xf numFmtId="164" fontId="0" fillId="0" borderId="33" xfId="1" applyNumberFormat="1" applyFont="1" applyBorder="1" applyAlignment="1">
      <alignment vertical="center"/>
    </xf>
    <xf numFmtId="0" fontId="3" fillId="3" borderId="2" xfId="0" applyFont="1" applyFill="1" applyBorder="1"/>
    <xf numFmtId="0" fontId="3" fillId="3" borderId="54" xfId="0" applyFont="1" applyFill="1" applyBorder="1"/>
    <xf numFmtId="164" fontId="3" fillId="3" borderId="2" xfId="1" applyNumberFormat="1" applyFont="1" applyFill="1" applyBorder="1"/>
    <xf numFmtId="5" fontId="3" fillId="3" borderId="2" xfId="1" applyNumberFormat="1" applyFont="1" applyFill="1" applyBorder="1"/>
    <xf numFmtId="164" fontId="3" fillId="3" borderId="54" xfId="1" applyNumberFormat="1" applyFont="1" applyFill="1" applyBorder="1"/>
    <xf numFmtId="164" fontId="0" fillId="0" borderId="20" xfId="1" applyNumberFormat="1" applyFont="1" applyFill="1" applyBorder="1" applyAlignment="1">
      <alignment vertical="center"/>
    </xf>
    <xf numFmtId="0" fontId="0" fillId="0" borderId="57" xfId="0" applyBorder="1" applyAlignment="1">
      <alignment horizontal="left" vertical="center" wrapText="1"/>
    </xf>
    <xf numFmtId="164" fontId="0" fillId="0" borderId="13" xfId="1" applyNumberFormat="1" applyFont="1" applyFill="1" applyBorder="1" applyAlignment="1">
      <alignment vertical="center"/>
    </xf>
    <xf numFmtId="164" fontId="0" fillId="0" borderId="11" xfId="1" applyNumberFormat="1" applyFont="1" applyFill="1" applyBorder="1" applyAlignment="1">
      <alignment vertical="center"/>
    </xf>
    <xf numFmtId="164" fontId="0" fillId="0" borderId="7" xfId="1" applyNumberFormat="1" applyFont="1" applyBorder="1" applyAlignment="1">
      <alignment vertical="center"/>
    </xf>
    <xf numFmtId="164" fontId="0" fillId="0" borderId="42" xfId="1" applyNumberFormat="1" applyFont="1" applyBorder="1" applyAlignment="1">
      <alignment vertical="center"/>
    </xf>
    <xf numFmtId="164" fontId="0" fillId="0" borderId="43" xfId="1" applyNumberFormat="1" applyFont="1" applyBorder="1" applyAlignment="1">
      <alignment vertical="center"/>
    </xf>
    <xf numFmtId="164" fontId="0" fillId="0" borderId="68" xfId="1" applyNumberFormat="1" applyFont="1" applyBorder="1" applyAlignment="1">
      <alignment horizontal="center" vertical="center"/>
    </xf>
    <xf numFmtId="164" fontId="0" fillId="0" borderId="34" xfId="1" applyNumberFormat="1" applyFont="1" applyBorder="1" applyAlignment="1">
      <alignment vertical="center"/>
    </xf>
    <xf numFmtId="164" fontId="0" fillId="8" borderId="68" xfId="1" applyNumberFormat="1" applyFont="1" applyFill="1" applyBorder="1" applyAlignment="1">
      <alignment vertical="center"/>
    </xf>
    <xf numFmtId="164" fontId="7" fillId="9" borderId="12" xfId="1" applyNumberFormat="1" applyFont="1" applyFill="1" applyBorder="1" applyAlignment="1">
      <alignment horizontal="center" vertical="center" wrapText="1"/>
    </xf>
    <xf numFmtId="164" fontId="7" fillId="9" borderId="10" xfId="1" applyNumberFormat="1" applyFont="1" applyFill="1" applyBorder="1" applyAlignment="1">
      <alignment horizontal="center" vertical="center" wrapText="1"/>
    </xf>
    <xf numFmtId="0" fontId="7" fillId="9" borderId="12" xfId="0" applyFont="1" applyFill="1" applyBorder="1" applyAlignment="1">
      <alignment horizontal="center" vertical="center" wrapText="1"/>
    </xf>
    <xf numFmtId="0" fontId="7" fillId="9" borderId="15" xfId="0" applyFont="1" applyFill="1" applyBorder="1" applyAlignment="1">
      <alignment horizontal="center" vertical="center" wrapText="1"/>
    </xf>
    <xf numFmtId="37" fontId="0" fillId="0" borderId="31" xfId="1" applyNumberFormat="1" applyFont="1" applyBorder="1" applyAlignment="1">
      <alignment vertical="center"/>
    </xf>
    <xf numFmtId="37" fontId="0" fillId="8" borderId="22" xfId="1" applyNumberFormat="1" applyFont="1" applyFill="1" applyBorder="1" applyAlignment="1">
      <alignment vertical="center"/>
    </xf>
    <xf numFmtId="37" fontId="0" fillId="0" borderId="6" xfId="1" applyNumberFormat="1" applyFont="1" applyBorder="1" applyAlignment="1">
      <alignment vertical="center"/>
    </xf>
    <xf numFmtId="164" fontId="0" fillId="0" borderId="31" xfId="1" applyNumberFormat="1" applyFont="1" applyBorder="1" applyAlignment="1">
      <alignment vertical="center"/>
    </xf>
    <xf numFmtId="164" fontId="0" fillId="0" borderId="22" xfId="1" applyNumberFormat="1" applyFont="1" applyBorder="1" applyAlignment="1">
      <alignment vertical="center"/>
    </xf>
    <xf numFmtId="164" fontId="0" fillId="0" borderId="39" xfId="1" applyNumberFormat="1" applyFont="1" applyBorder="1" applyAlignment="1">
      <alignment vertical="center"/>
    </xf>
    <xf numFmtId="5" fontId="0" fillId="0" borderId="31" xfId="1" applyNumberFormat="1" applyFont="1" applyBorder="1" applyAlignment="1">
      <alignment vertical="center"/>
    </xf>
    <xf numFmtId="5" fontId="0" fillId="0" borderId="34" xfId="1" applyNumberFormat="1" applyFont="1" applyBorder="1" applyAlignment="1">
      <alignment vertical="center"/>
    </xf>
    <xf numFmtId="5" fontId="0" fillId="8" borderId="22" xfId="1" applyNumberFormat="1" applyFont="1" applyFill="1" applyBorder="1" applyAlignment="1">
      <alignment vertical="center"/>
    </xf>
    <xf numFmtId="5" fontId="0" fillId="8" borderId="68" xfId="1" applyNumberFormat="1" applyFont="1" applyFill="1" applyBorder="1" applyAlignment="1">
      <alignment vertical="center"/>
    </xf>
    <xf numFmtId="5" fontId="0" fillId="0" borderId="6" xfId="1" applyNumberFormat="1" applyFont="1" applyBorder="1" applyAlignment="1">
      <alignment vertical="center"/>
    </xf>
    <xf numFmtId="5" fontId="0" fillId="0" borderId="7" xfId="1" applyNumberFormat="1" applyFont="1" applyBorder="1" applyAlignment="1">
      <alignment vertical="center"/>
    </xf>
    <xf numFmtId="5" fontId="0" fillId="0" borderId="22" xfId="1" applyNumberFormat="1" applyFont="1" applyBorder="1" applyAlignment="1">
      <alignment vertical="center"/>
    </xf>
    <xf numFmtId="5" fontId="3" fillId="3" borderId="54" xfId="1" applyNumberFormat="1" applyFont="1" applyFill="1" applyBorder="1"/>
    <xf numFmtId="164" fontId="0" fillId="8" borderId="22" xfId="1" applyNumberFormat="1" applyFont="1" applyFill="1" applyBorder="1" applyAlignment="1">
      <alignment vertical="center"/>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3" fillId="3" borderId="22" xfId="0" applyFont="1" applyFill="1" applyBorder="1"/>
    <xf numFmtId="0" fontId="3" fillId="3" borderId="23" xfId="0" applyFont="1" applyFill="1" applyBorder="1"/>
    <xf numFmtId="164" fontId="3" fillId="3" borderId="68" xfId="1" applyNumberFormat="1" applyFont="1" applyFill="1" applyBorder="1" applyAlignment="1"/>
    <xf numFmtId="37" fontId="0" fillId="0" borderId="10" xfId="1" applyNumberFormat="1" applyFont="1" applyFill="1" applyBorder="1" applyAlignment="1">
      <alignment vertical="center"/>
    </xf>
    <xf numFmtId="5" fontId="0" fillId="0" borderId="10" xfId="1" applyNumberFormat="1" applyFont="1" applyFill="1" applyBorder="1" applyAlignment="1">
      <alignment vertical="center"/>
    </xf>
    <xf numFmtId="5" fontId="0" fillId="0" borderId="11" xfId="1" applyNumberFormat="1" applyFont="1" applyFill="1" applyBorder="1" applyAlignment="1">
      <alignment vertical="center"/>
    </xf>
    <xf numFmtId="164" fontId="0" fillId="0" borderId="10" xfId="1" applyNumberFormat="1" applyFont="1" applyFill="1" applyBorder="1" applyAlignment="1">
      <alignment vertical="center"/>
    </xf>
    <xf numFmtId="0" fontId="0" fillId="5" borderId="50" xfId="0" applyFill="1" applyBorder="1" applyAlignment="1">
      <alignment horizontal="left" vertical="center" wrapText="1"/>
    </xf>
    <xf numFmtId="0" fontId="0" fillId="5" borderId="14" xfId="0" applyFill="1" applyBorder="1" applyAlignment="1">
      <alignment horizontal="left" vertical="center" wrapText="1"/>
    </xf>
    <xf numFmtId="167" fontId="0" fillId="0" borderId="63" xfId="3" applyNumberFormat="1" applyFont="1" applyBorder="1" applyAlignment="1">
      <alignment vertical="center"/>
    </xf>
    <xf numFmtId="164" fontId="0" fillId="0" borderId="47" xfId="1" applyNumberFormat="1" applyFont="1" applyBorder="1" applyAlignment="1">
      <alignment vertical="center"/>
    </xf>
    <xf numFmtId="0" fontId="0" fillId="0" borderId="54" xfId="0" applyBorder="1"/>
    <xf numFmtId="5" fontId="0" fillId="8" borderId="2" xfId="0" applyNumberFormat="1" applyFill="1" applyBorder="1" applyAlignment="1">
      <alignment vertical="center"/>
    </xf>
    <xf numFmtId="167" fontId="0" fillId="8" borderId="68" xfId="3" applyNumberFormat="1" applyFont="1" applyFill="1" applyBorder="1" applyAlignment="1">
      <alignment vertical="center"/>
    </xf>
    <xf numFmtId="0" fontId="0" fillId="0" borderId="14" xfId="0" applyFill="1" applyBorder="1" applyAlignment="1">
      <alignment vertical="center" wrapText="1"/>
    </xf>
    <xf numFmtId="167" fontId="0" fillId="0" borderId="13" xfId="3" applyNumberFormat="1" applyFont="1" applyFill="1" applyBorder="1" applyAlignment="1">
      <alignment vertical="center"/>
    </xf>
    <xf numFmtId="0" fontId="0" fillId="6" borderId="15" xfId="0" applyFill="1" applyBorder="1" applyAlignment="1">
      <alignment vertical="center"/>
    </xf>
    <xf numFmtId="5" fontId="0" fillId="6" borderId="64" xfId="0" applyNumberFormat="1" applyFill="1" applyBorder="1" applyAlignment="1">
      <alignment vertical="center"/>
    </xf>
    <xf numFmtId="5" fontId="0" fillId="6" borderId="11" xfId="0" applyNumberFormat="1" applyFill="1" applyBorder="1" applyAlignment="1">
      <alignment vertical="center"/>
    </xf>
    <xf numFmtId="5" fontId="0" fillId="8" borderId="68" xfId="0" applyNumberFormat="1" applyFill="1" applyBorder="1" applyAlignment="1">
      <alignment vertical="center"/>
    </xf>
    <xf numFmtId="5" fontId="0" fillId="0" borderId="43" xfId="0" applyNumberFormat="1" applyBorder="1" applyAlignment="1">
      <alignment vertical="center"/>
    </xf>
    <xf numFmtId="5" fontId="0" fillId="0" borderId="18" xfId="0" applyNumberFormat="1" applyFill="1" applyBorder="1" applyAlignment="1">
      <alignment vertical="center"/>
    </xf>
    <xf numFmtId="5" fontId="0" fillId="0" borderId="68" xfId="0" applyNumberFormat="1" applyFill="1" applyBorder="1" applyAlignment="1">
      <alignment vertical="center"/>
    </xf>
    <xf numFmtId="5" fontId="0" fillId="8" borderId="22" xfId="0" applyNumberFormat="1" applyFill="1" applyBorder="1" applyAlignment="1">
      <alignment vertical="center"/>
    </xf>
    <xf numFmtId="5" fontId="0" fillId="2" borderId="7" xfId="0" applyNumberFormat="1" applyFill="1" applyBorder="1" applyAlignment="1">
      <alignment vertical="center" wrapText="1"/>
    </xf>
    <xf numFmtId="5" fontId="3" fillId="3" borderId="20" xfId="0" applyNumberFormat="1" applyFont="1" applyFill="1" applyBorder="1"/>
    <xf numFmtId="5" fontId="0" fillId="0" borderId="68" xfId="0" applyNumberFormat="1" applyBorder="1" applyAlignment="1">
      <alignment vertical="center"/>
    </xf>
    <xf numFmtId="5" fontId="0" fillId="0" borderId="27" xfId="0" applyNumberFormat="1" applyBorder="1" applyAlignment="1">
      <alignment vertical="center"/>
    </xf>
    <xf numFmtId="5" fontId="0" fillId="0" borderId="20" xfId="0" applyNumberFormat="1" applyBorder="1" applyAlignment="1">
      <alignment vertical="center"/>
    </xf>
    <xf numFmtId="5" fontId="3" fillId="3" borderId="21" xfId="0" applyNumberFormat="1" applyFont="1" applyFill="1" applyBorder="1"/>
    <xf numFmtId="5" fontId="0" fillId="2" borderId="16" xfId="0" applyNumberFormat="1" applyFill="1" applyBorder="1" applyAlignment="1">
      <alignment vertical="center" wrapText="1"/>
    </xf>
    <xf numFmtId="5" fontId="0" fillId="2" borderId="17" xfId="0" applyNumberFormat="1" applyFill="1" applyBorder="1" applyAlignment="1">
      <alignment vertical="center" wrapText="1"/>
    </xf>
    <xf numFmtId="0" fontId="0" fillId="2" borderId="18" xfId="0" applyFill="1" applyBorder="1" applyAlignment="1">
      <alignment vertical="center" wrapText="1"/>
    </xf>
    <xf numFmtId="0" fontId="0" fillId="0" borderId="66" xfId="0" applyBorder="1" applyAlignment="1">
      <alignment vertical="center" wrapText="1"/>
    </xf>
    <xf numFmtId="167" fontId="0" fillId="0" borderId="72" xfId="3" applyNumberFormat="1" applyFont="1" applyBorder="1" applyAlignment="1">
      <alignment vertical="center"/>
    </xf>
    <xf numFmtId="0" fontId="0" fillId="2" borderId="16" xfId="0" applyFill="1" applyBorder="1" applyAlignment="1">
      <alignment vertical="center" wrapText="1"/>
    </xf>
    <xf numFmtId="0" fontId="0" fillId="2" borderId="17" xfId="0" applyFill="1" applyBorder="1" applyAlignment="1">
      <alignment vertical="center" wrapText="1"/>
    </xf>
    <xf numFmtId="164" fontId="0" fillId="2" borderId="16" xfId="1" applyNumberFormat="1" applyFont="1" applyFill="1" applyBorder="1" applyAlignment="1">
      <alignment vertical="center" wrapText="1"/>
    </xf>
    <xf numFmtId="164" fontId="0" fillId="2" borderId="17" xfId="1" applyNumberFormat="1" applyFont="1" applyFill="1" applyBorder="1" applyAlignment="1">
      <alignment vertical="center" wrapText="1"/>
    </xf>
    <xf numFmtId="167" fontId="0" fillId="2" borderId="18" xfId="3" applyNumberFormat="1" applyFont="1" applyFill="1" applyBorder="1" applyAlignment="1">
      <alignment vertical="center" wrapText="1"/>
    </xf>
    <xf numFmtId="164" fontId="3" fillId="3" borderId="22" xfId="1" applyNumberFormat="1" applyFont="1" applyFill="1" applyBorder="1"/>
    <xf numFmtId="164" fontId="3" fillId="3" borderId="23" xfId="1" applyNumberFormat="1" applyFont="1" applyFill="1" applyBorder="1"/>
    <xf numFmtId="167" fontId="3" fillId="3" borderId="41" xfId="3" applyNumberFormat="1" applyFont="1" applyFill="1" applyBorder="1"/>
    <xf numFmtId="167" fontId="3" fillId="3" borderId="68" xfId="3" applyNumberFormat="1" applyFont="1" applyFill="1" applyBorder="1"/>
    <xf numFmtId="167" fontId="0" fillId="0" borderId="4" xfId="3" applyNumberFormat="1" applyFont="1" applyBorder="1" applyAlignment="1">
      <alignment vertical="center"/>
    </xf>
    <xf numFmtId="167" fontId="0" fillId="0" borderId="70" xfId="3" applyNumberFormat="1" applyFont="1" applyBorder="1" applyAlignment="1">
      <alignment vertical="center"/>
    </xf>
    <xf numFmtId="167" fontId="0" fillId="0" borderId="38" xfId="3" applyNumberFormat="1" applyFont="1" applyBorder="1" applyAlignment="1">
      <alignment vertical="center"/>
    </xf>
    <xf numFmtId="5" fontId="0" fillId="0" borderId="34" xfId="0" applyNumberFormat="1" applyBorder="1" applyAlignment="1">
      <alignment vertical="center"/>
    </xf>
    <xf numFmtId="5" fontId="3" fillId="3" borderId="22" xfId="0" applyNumberFormat="1" applyFont="1" applyFill="1" applyBorder="1"/>
    <xf numFmtId="5" fontId="3" fillId="3" borderId="68" xfId="0" applyNumberFormat="1" applyFont="1" applyFill="1" applyBorder="1"/>
    <xf numFmtId="167" fontId="0" fillId="0" borderId="34" xfId="3" applyNumberFormat="1" applyFont="1" applyBorder="1" applyAlignment="1">
      <alignment vertical="center"/>
    </xf>
    <xf numFmtId="164" fontId="3" fillId="3" borderId="41" xfId="1" applyNumberFormat="1" applyFont="1" applyFill="1" applyBorder="1"/>
    <xf numFmtId="164" fontId="3" fillId="3" borderId="68" xfId="1" applyNumberFormat="1" applyFont="1" applyFill="1" applyBorder="1"/>
    <xf numFmtId="5" fontId="0" fillId="0" borderId="68" xfId="1" applyNumberFormat="1" applyFont="1" applyBorder="1" applyAlignment="1">
      <alignment horizontal="right" vertical="center"/>
    </xf>
    <xf numFmtId="164" fontId="0" fillId="0" borderId="25" xfId="1" applyNumberFormat="1" applyFont="1" applyFill="1" applyBorder="1" applyAlignment="1">
      <alignment vertical="center"/>
    </xf>
    <xf numFmtId="164" fontId="0" fillId="0" borderId="27" xfId="1" applyNumberFormat="1" applyFont="1" applyFill="1" applyBorder="1" applyAlignment="1">
      <alignment vertical="center"/>
    </xf>
    <xf numFmtId="164" fontId="0" fillId="0" borderId="35" xfId="1" applyNumberFormat="1" applyFont="1" applyFill="1" applyBorder="1" applyAlignment="1">
      <alignment vertical="center"/>
    </xf>
    <xf numFmtId="164" fontId="0" fillId="0" borderId="12" xfId="1" applyNumberFormat="1" applyFont="1" applyFill="1" applyBorder="1" applyAlignment="1">
      <alignment vertical="center"/>
    </xf>
    <xf numFmtId="164" fontId="3" fillId="3" borderId="43" xfId="1" applyNumberFormat="1" applyFont="1" applyFill="1" applyBorder="1"/>
    <xf numFmtId="164" fontId="0" fillId="6" borderId="7" xfId="1" applyNumberFormat="1" applyFont="1" applyFill="1" applyBorder="1" applyAlignment="1">
      <alignment vertical="center"/>
    </xf>
    <xf numFmtId="164" fontId="0" fillId="6" borderId="10" xfId="1" applyNumberFormat="1" applyFont="1" applyFill="1" applyBorder="1" applyAlignment="1">
      <alignment vertical="center"/>
    </xf>
    <xf numFmtId="164" fontId="0" fillId="6" borderId="11" xfId="1" applyNumberFormat="1" applyFont="1" applyFill="1" applyBorder="1" applyAlignment="1">
      <alignment vertical="center"/>
    </xf>
    <xf numFmtId="164" fontId="0" fillId="0" borderId="6" xfId="1" applyNumberFormat="1" applyFont="1" applyFill="1" applyBorder="1" applyAlignment="1">
      <alignment vertical="center"/>
    </xf>
    <xf numFmtId="164" fontId="0" fillId="0" borderId="39" xfId="1" applyNumberFormat="1" applyFont="1" applyFill="1" applyBorder="1" applyAlignment="1">
      <alignment vertical="center"/>
    </xf>
    <xf numFmtId="5" fontId="0" fillId="0" borderId="59" xfId="0" applyNumberFormat="1" applyFill="1" applyBorder="1" applyAlignment="1">
      <alignment vertical="center"/>
    </xf>
    <xf numFmtId="164" fontId="0" fillId="0" borderId="43" xfId="1" applyNumberFormat="1" applyFont="1" applyBorder="1" applyAlignment="1">
      <alignment horizontal="center" vertical="center"/>
    </xf>
    <xf numFmtId="6" fontId="0" fillId="0" borderId="24" xfId="0" applyNumberFormat="1" applyFill="1" applyBorder="1" applyAlignment="1">
      <alignment vertical="center"/>
    </xf>
    <xf numFmtId="6" fontId="0" fillId="0" borderId="27" xfId="0" applyNumberFormat="1" applyFill="1" applyBorder="1" applyAlignment="1">
      <alignment vertical="center"/>
    </xf>
    <xf numFmtId="6" fontId="0" fillId="0" borderId="21" xfId="0" applyNumberFormat="1" applyFill="1" applyBorder="1" applyAlignment="1">
      <alignment vertical="center"/>
    </xf>
    <xf numFmtId="6" fontId="0" fillId="0" borderId="20" xfId="0" applyNumberFormat="1" applyFill="1" applyBorder="1" applyAlignment="1">
      <alignment vertical="center"/>
    </xf>
    <xf numFmtId="6" fontId="0" fillId="0" borderId="10" xfId="0" applyNumberFormat="1" applyFill="1" applyBorder="1" applyAlignment="1">
      <alignment vertical="center"/>
    </xf>
    <xf numFmtId="6" fontId="0" fillId="0" borderId="11" xfId="0" applyNumberFormat="1" applyFill="1" applyBorder="1" applyAlignment="1">
      <alignment vertical="center"/>
    </xf>
    <xf numFmtId="6" fontId="3" fillId="3" borderId="39" xfId="0" applyNumberFormat="1" applyFont="1" applyFill="1" applyBorder="1"/>
    <xf numFmtId="6" fontId="3" fillId="3" borderId="43" xfId="0" applyNumberFormat="1" applyFont="1" applyFill="1" applyBorder="1"/>
    <xf numFmtId="164" fontId="3" fillId="6" borderId="22" xfId="1" applyNumberFormat="1" applyFont="1" applyFill="1" applyBorder="1"/>
    <xf numFmtId="164" fontId="3" fillId="6" borderId="41" xfId="1" applyNumberFormat="1" applyFont="1" applyFill="1" applyBorder="1"/>
    <xf numFmtId="164" fontId="3" fillId="6" borderId="68" xfId="1" applyNumberFormat="1" applyFont="1" applyFill="1" applyBorder="1"/>
    <xf numFmtId="164" fontId="3" fillId="6" borderId="68" xfId="1" applyNumberFormat="1" applyFont="1" applyFill="1" applyBorder="1" applyAlignment="1">
      <alignment horizontal="right"/>
    </xf>
    <xf numFmtId="5" fontId="0" fillId="6" borderId="39" xfId="1" applyNumberFormat="1" applyFont="1" applyFill="1" applyBorder="1" applyAlignment="1">
      <alignment vertical="center"/>
    </xf>
    <xf numFmtId="5" fontId="0" fillId="6" borderId="43" xfId="1" applyNumberFormat="1" applyFont="1" applyFill="1" applyBorder="1" applyAlignment="1">
      <alignment vertical="center"/>
    </xf>
    <xf numFmtId="10" fontId="0" fillId="0" borderId="53" xfId="3" applyNumberFormat="1" applyFont="1" applyFill="1" applyBorder="1" applyAlignment="1">
      <alignment vertical="center"/>
    </xf>
    <xf numFmtId="167" fontId="0" fillId="0" borderId="3" xfId="3" applyNumberFormat="1" applyFont="1" applyFill="1" applyBorder="1" applyAlignment="1">
      <alignment vertical="center"/>
    </xf>
    <xf numFmtId="167" fontId="0" fillId="8" borderId="3" xfId="3" applyNumberFormat="1" applyFont="1" applyFill="1" applyBorder="1" applyAlignment="1">
      <alignment vertical="center"/>
    </xf>
    <xf numFmtId="164" fontId="0" fillId="0" borderId="46" xfId="1" applyNumberFormat="1" applyFont="1" applyFill="1" applyBorder="1" applyAlignment="1">
      <alignment vertical="center"/>
    </xf>
    <xf numFmtId="164" fontId="0" fillId="0" borderId="7" xfId="1" applyNumberFormat="1" applyFont="1" applyFill="1" applyBorder="1" applyAlignment="1">
      <alignment vertical="center"/>
    </xf>
    <xf numFmtId="6" fontId="0" fillId="0" borderId="6" xfId="0" applyNumberFormat="1" applyFill="1" applyBorder="1" applyAlignment="1">
      <alignment vertical="center"/>
    </xf>
    <xf numFmtId="6" fontId="0" fillId="0" borderId="7" xfId="0" applyNumberFormat="1" applyFill="1" applyBorder="1" applyAlignment="1">
      <alignment vertical="center"/>
    </xf>
    <xf numFmtId="164" fontId="0" fillId="0" borderId="53" xfId="1" applyNumberFormat="1" applyFont="1" applyFill="1" applyBorder="1" applyAlignment="1">
      <alignment vertical="center"/>
    </xf>
    <xf numFmtId="0" fontId="0" fillId="0" borderId="0" xfId="0" applyFill="1"/>
    <xf numFmtId="37" fontId="0" fillId="0" borderId="6" xfId="1" applyNumberFormat="1" applyFont="1" applyFill="1" applyBorder="1" applyAlignment="1">
      <alignment horizontal="right"/>
    </xf>
    <xf numFmtId="5" fontId="0" fillId="0" borderId="6" xfId="1" applyNumberFormat="1" applyFont="1" applyFill="1" applyBorder="1" applyAlignment="1">
      <alignment horizontal="right"/>
    </xf>
    <xf numFmtId="5" fontId="0" fillId="0" borderId="7" xfId="1" applyNumberFormat="1" applyFont="1" applyFill="1" applyBorder="1" applyAlignment="1">
      <alignment horizontal="right"/>
    </xf>
    <xf numFmtId="164" fontId="0" fillId="0" borderId="6" xfId="1" applyNumberFormat="1" applyFont="1" applyFill="1" applyBorder="1" applyAlignment="1">
      <alignment horizontal="right"/>
    </xf>
    <xf numFmtId="5" fontId="0" fillId="0" borderId="62" xfId="0" applyNumberFormat="1" applyFill="1" applyBorder="1" applyAlignment="1">
      <alignment vertical="center"/>
    </xf>
    <xf numFmtId="5" fontId="0" fillId="0" borderId="71" xfId="0" applyNumberFormat="1" applyFill="1" applyBorder="1" applyAlignment="1">
      <alignment vertical="center"/>
    </xf>
    <xf numFmtId="5" fontId="0" fillId="0" borderId="57" xfId="0" applyNumberFormat="1" applyFill="1" applyBorder="1" applyAlignment="1">
      <alignment vertical="center"/>
    </xf>
    <xf numFmtId="5" fontId="0" fillId="0" borderId="2" xfId="0" applyNumberFormat="1" applyFill="1" applyBorder="1" applyAlignment="1">
      <alignment vertical="center"/>
    </xf>
    <xf numFmtId="5" fontId="0" fillId="0" borderId="36" xfId="0" applyNumberFormat="1" applyFill="1" applyBorder="1" applyAlignment="1">
      <alignment vertical="center"/>
    </xf>
    <xf numFmtId="5" fontId="0" fillId="0" borderId="10" xfId="0" applyNumberFormat="1" applyFill="1" applyBorder="1" applyAlignment="1">
      <alignment vertical="center"/>
    </xf>
    <xf numFmtId="5" fontId="0" fillId="0" borderId="39" xfId="0" applyNumberFormat="1" applyFill="1" applyBorder="1" applyAlignment="1">
      <alignment vertical="center"/>
    </xf>
    <xf numFmtId="5" fontId="0" fillId="0" borderId="16" xfId="0" applyNumberFormat="1" applyFill="1" applyBorder="1" applyAlignment="1">
      <alignment vertical="center"/>
    </xf>
    <xf numFmtId="5" fontId="0" fillId="0" borderId="22" xfId="0" applyNumberFormat="1" applyFill="1" applyBorder="1" applyAlignment="1">
      <alignment vertical="center"/>
    </xf>
    <xf numFmtId="5" fontId="0" fillId="0" borderId="24" xfId="0" applyNumberFormat="1" applyFill="1" applyBorder="1" applyAlignment="1">
      <alignment vertical="center"/>
    </xf>
    <xf numFmtId="5" fontId="0" fillId="0" borderId="21" xfId="0" applyNumberFormat="1" applyFill="1" applyBorder="1" applyAlignment="1">
      <alignment vertical="center"/>
    </xf>
    <xf numFmtId="5" fontId="0" fillId="0" borderId="31" xfId="0" applyNumberFormat="1" applyFill="1" applyBorder="1" applyAlignment="1">
      <alignment vertical="center"/>
    </xf>
    <xf numFmtId="5" fontId="0" fillId="0" borderId="26" xfId="0" applyNumberFormat="1" applyFill="1" applyBorder="1" applyAlignment="1">
      <alignment vertical="center"/>
    </xf>
    <xf numFmtId="164" fontId="0" fillId="0" borderId="9" xfId="1" applyNumberFormat="1" applyFont="1" applyFill="1" applyBorder="1" applyAlignment="1">
      <alignment horizontal="right"/>
    </xf>
    <xf numFmtId="164" fontId="0" fillId="0" borderId="75" xfId="1" applyNumberFormat="1" applyFont="1" applyFill="1" applyBorder="1" applyAlignment="1">
      <alignment horizontal="right"/>
    </xf>
    <xf numFmtId="164" fontId="0" fillId="0" borderId="30" xfId="1" applyNumberFormat="1" applyFont="1" applyFill="1" applyBorder="1" applyAlignment="1">
      <alignment horizontal="right"/>
    </xf>
    <xf numFmtId="164" fontId="0" fillId="2" borderId="1" xfId="1" applyNumberFormat="1" applyFont="1" applyFill="1" applyBorder="1" applyAlignment="1">
      <alignment vertical="center" wrapText="1"/>
    </xf>
    <xf numFmtId="164" fontId="0" fillId="6" borderId="9" xfId="1" applyNumberFormat="1" applyFont="1" applyFill="1" applyBorder="1"/>
    <xf numFmtId="164" fontId="0" fillId="0" borderId="75" xfId="1" applyNumberFormat="1" applyFont="1" applyFill="1" applyBorder="1"/>
    <xf numFmtId="164" fontId="0" fillId="6" borderId="30" xfId="1" applyNumberFormat="1" applyFont="1" applyFill="1" applyBorder="1"/>
    <xf numFmtId="164" fontId="0" fillId="6" borderId="63" xfId="1" applyNumberFormat="1" applyFont="1" applyFill="1" applyBorder="1"/>
    <xf numFmtId="164" fontId="3" fillId="3" borderId="75" xfId="1" applyNumberFormat="1" applyFont="1" applyFill="1" applyBorder="1" applyAlignment="1"/>
    <xf numFmtId="164" fontId="0" fillId="0" borderId="53" xfId="1" applyNumberFormat="1" applyFont="1" applyFill="1" applyBorder="1"/>
    <xf numFmtId="164" fontId="0" fillId="0" borderId="33" xfId="1" applyNumberFormat="1" applyFont="1" applyFill="1" applyBorder="1"/>
    <xf numFmtId="164" fontId="0" fillId="8" borderId="23" xfId="1" applyNumberFormat="1" applyFont="1" applyFill="1" applyBorder="1"/>
    <xf numFmtId="164" fontId="0" fillId="0" borderId="17" xfId="1" applyNumberFormat="1" applyFont="1" applyFill="1" applyBorder="1"/>
    <xf numFmtId="164" fontId="7" fillId="2" borderId="67" xfId="1" applyNumberFormat="1" applyFont="1" applyFill="1" applyBorder="1" applyAlignment="1">
      <alignment horizontal="center" vertical="center" wrapText="1"/>
    </xf>
    <xf numFmtId="164" fontId="0" fillId="8" borderId="17" xfId="1" applyNumberFormat="1" applyFont="1" applyFill="1" applyBorder="1"/>
    <xf numFmtId="164" fontId="0" fillId="0" borderId="23" xfId="1" applyNumberFormat="1" applyFont="1" applyFill="1" applyBorder="1"/>
    <xf numFmtId="0" fontId="0" fillId="0" borderId="33" xfId="0" applyBorder="1"/>
    <xf numFmtId="164" fontId="7" fillId="0" borderId="0" xfId="1" applyNumberFormat="1" applyFont="1" applyFill="1" applyBorder="1" applyAlignment="1">
      <alignment horizontal="center" vertical="center" wrapText="1"/>
    </xf>
    <xf numFmtId="0" fontId="7" fillId="2" borderId="31" xfId="0" applyFont="1" applyFill="1" applyBorder="1" applyAlignment="1">
      <alignment horizontal="center" vertical="center" wrapText="1"/>
    </xf>
    <xf numFmtId="164" fontId="7" fillId="2" borderId="33" xfId="1" applyNumberFormat="1" applyFont="1" applyFill="1" applyBorder="1" applyAlignment="1">
      <alignment horizontal="center" vertical="center" wrapText="1"/>
    </xf>
    <xf numFmtId="0" fontId="0" fillId="0" borderId="0" xfId="0" applyAlignment="1">
      <alignment wrapText="1"/>
    </xf>
    <xf numFmtId="164" fontId="7" fillId="2" borderId="34" xfId="1" applyNumberFormat="1" applyFont="1" applyFill="1" applyBorder="1" applyAlignment="1">
      <alignment horizontal="center" vertical="center" wrapText="1"/>
    </xf>
    <xf numFmtId="164" fontId="0" fillId="0" borderId="19" xfId="1" applyNumberFormat="1" applyFont="1" applyBorder="1"/>
    <xf numFmtId="164" fontId="0" fillId="0" borderId="0" xfId="1" applyNumberFormat="1" applyFont="1" applyFill="1" applyBorder="1"/>
    <xf numFmtId="164" fontId="1" fillId="0" borderId="0" xfId="1" applyNumberFormat="1" applyFont="1" applyFill="1" applyBorder="1"/>
    <xf numFmtId="164" fontId="7" fillId="2" borderId="0" xfId="1" applyNumberFormat="1" applyFont="1" applyFill="1" applyBorder="1" applyAlignment="1">
      <alignment horizontal="center" vertical="center" wrapText="1"/>
    </xf>
    <xf numFmtId="0" fontId="3" fillId="0" borderId="0" xfId="0" applyFont="1"/>
    <xf numFmtId="0" fontId="16" fillId="5" borderId="0" xfId="6" applyFont="1" applyFill="1"/>
    <xf numFmtId="0" fontId="18" fillId="0" borderId="0" xfId="7" applyFont="1"/>
    <xf numFmtId="0" fontId="17" fillId="0" borderId="0" xfId="7"/>
    <xf numFmtId="0" fontId="17" fillId="0" borderId="0" xfId="7" applyAlignment="1">
      <alignment vertical="top"/>
    </xf>
    <xf numFmtId="164" fontId="0" fillId="0" borderId="19" xfId="0" applyNumberFormat="1" applyBorder="1"/>
    <xf numFmtId="0" fontId="7" fillId="0" borderId="0" xfId="0" applyFont="1" applyAlignment="1">
      <alignment horizontal="center" vertical="center" wrapText="1"/>
    </xf>
    <xf numFmtId="165" fontId="0" fillId="0" borderId="0" xfId="2" applyNumberFormat="1" applyFont="1" applyFill="1" applyBorder="1"/>
    <xf numFmtId="10" fontId="0" fillId="0" borderId="0" xfId="3" applyNumberFormat="1" applyFont="1" applyFill="1" applyBorder="1" applyAlignment="1">
      <alignment horizontal="center" vertical="center"/>
    </xf>
    <xf numFmtId="0" fontId="0" fillId="0" borderId="62" xfId="0" applyBorder="1"/>
    <xf numFmtId="0" fontId="0" fillId="0" borderId="1" xfId="0" applyBorder="1"/>
    <xf numFmtId="0" fontId="3" fillId="0" borderId="62" xfId="0" applyFont="1" applyBorder="1" applyAlignment="1">
      <alignment horizontal="center" wrapText="1"/>
    </xf>
    <xf numFmtId="0" fontId="3" fillId="0" borderId="45" xfId="0" applyFont="1" applyBorder="1" applyAlignment="1">
      <alignment horizontal="center" wrapText="1"/>
    </xf>
    <xf numFmtId="0" fontId="3" fillId="0" borderId="1" xfId="0" applyFont="1" applyBorder="1" applyAlignment="1">
      <alignment horizontal="center" wrapText="1"/>
    </xf>
    <xf numFmtId="0" fontId="3" fillId="12" borderId="59" xfId="0" applyFont="1" applyFill="1" applyBorder="1"/>
    <xf numFmtId="0" fontId="0" fillId="12" borderId="44" xfId="0" applyFill="1" applyBorder="1"/>
    <xf numFmtId="0" fontId="0" fillId="12" borderId="59" xfId="0" applyFill="1" applyBorder="1"/>
    <xf numFmtId="0" fontId="0" fillId="0" borderId="59" xfId="0" applyBorder="1"/>
    <xf numFmtId="0" fontId="0" fillId="0" borderId="44" xfId="0" applyBorder="1"/>
    <xf numFmtId="0" fontId="3" fillId="0" borderId="30" xfId="0" applyFont="1" applyBorder="1"/>
    <xf numFmtId="0" fontId="0" fillId="0" borderId="57" xfId="0" applyBorder="1"/>
    <xf numFmtId="164" fontId="0" fillId="0" borderId="8" xfId="1" applyNumberFormat="1" applyFont="1" applyBorder="1"/>
    <xf numFmtId="9" fontId="0" fillId="0" borderId="7" xfId="3" applyFont="1" applyBorder="1"/>
    <xf numFmtId="9" fontId="0" fillId="0" borderId="20" xfId="3" applyFont="1" applyBorder="1"/>
    <xf numFmtId="164" fontId="0" fillId="10" borderId="10" xfId="1" applyNumberFormat="1" applyFont="1" applyFill="1" applyBorder="1"/>
    <xf numFmtId="164" fontId="0" fillId="10" borderId="13" xfId="1" applyNumberFormat="1" applyFont="1" applyFill="1" applyBorder="1"/>
    <xf numFmtId="9" fontId="0" fillId="10" borderId="11" xfId="3" applyFont="1" applyFill="1" applyBorder="1"/>
    <xf numFmtId="0" fontId="0" fillId="0" borderId="5" xfId="0" applyBorder="1" applyAlignment="1">
      <alignment wrapText="1"/>
    </xf>
    <xf numFmtId="0" fontId="0" fillId="0" borderId="55" xfId="0" applyBorder="1" applyAlignment="1">
      <alignment wrapText="1"/>
    </xf>
    <xf numFmtId="0" fontId="0" fillId="10" borderId="14" xfId="0" applyFill="1" applyBorder="1" applyAlignment="1">
      <alignment wrapText="1"/>
    </xf>
    <xf numFmtId="167" fontId="3" fillId="3" borderId="40" xfId="3" applyNumberFormat="1" applyFont="1" applyFill="1" applyBorder="1"/>
    <xf numFmtId="0" fontId="22" fillId="0" borderId="0" xfId="0" applyFont="1"/>
    <xf numFmtId="0" fontId="3" fillId="3" borderId="59" xfId="0" applyFont="1" applyFill="1" applyBorder="1"/>
    <xf numFmtId="0" fontId="3" fillId="3" borderId="51" xfId="0" applyFont="1" applyFill="1" applyBorder="1"/>
    <xf numFmtId="164" fontId="3" fillId="3" borderId="49" xfId="1" applyNumberFormat="1" applyFont="1" applyFill="1" applyBorder="1"/>
    <xf numFmtId="164" fontId="3" fillId="3" borderId="76" xfId="1" applyNumberFormat="1" applyFont="1" applyFill="1" applyBorder="1" applyAlignment="1"/>
    <xf numFmtId="164" fontId="0" fillId="2" borderId="2" xfId="1" applyNumberFormat="1" applyFont="1" applyFill="1" applyBorder="1" applyAlignment="1">
      <alignment vertical="center" wrapText="1"/>
    </xf>
    <xf numFmtId="164" fontId="0" fillId="2" borderId="23" xfId="1" applyNumberFormat="1" applyFont="1" applyFill="1" applyBorder="1" applyAlignment="1">
      <alignment vertical="center" wrapText="1"/>
    </xf>
    <xf numFmtId="164" fontId="0" fillId="2" borderId="4" xfId="1" applyNumberFormat="1" applyFont="1" applyFill="1" applyBorder="1" applyAlignment="1">
      <alignment vertical="center" wrapText="1"/>
    </xf>
    <xf numFmtId="167" fontId="0" fillId="2" borderId="23" xfId="3" applyNumberFormat="1" applyFont="1" applyFill="1" applyBorder="1" applyAlignment="1">
      <alignment horizontal="right" vertical="center" wrapText="1"/>
    </xf>
    <xf numFmtId="166" fontId="0" fillId="2" borderId="23" xfId="1" applyNumberFormat="1" applyFont="1" applyFill="1" applyBorder="1" applyAlignment="1">
      <alignment vertical="center" wrapText="1"/>
    </xf>
    <xf numFmtId="164" fontId="0" fillId="2" borderId="3" xfId="1" applyNumberFormat="1" applyFont="1" applyFill="1" applyBorder="1" applyAlignment="1">
      <alignment vertical="center" wrapText="1"/>
    </xf>
    <xf numFmtId="0" fontId="0" fillId="0" borderId="0" xfId="0" applyBorder="1"/>
    <xf numFmtId="0" fontId="3" fillId="0" borderId="0" xfId="0" applyFont="1" applyBorder="1"/>
    <xf numFmtId="0" fontId="0" fillId="12" borderId="0" xfId="0" applyFill="1" applyBorder="1"/>
    <xf numFmtId="0" fontId="0" fillId="0" borderId="59" xfId="0" applyFill="1" applyBorder="1"/>
    <xf numFmtId="0" fontId="3" fillId="0" borderId="30" xfId="0" applyFont="1" applyFill="1" applyBorder="1"/>
    <xf numFmtId="164" fontId="0" fillId="6" borderId="47" xfId="1" applyNumberFormat="1" applyFont="1" applyFill="1" applyBorder="1" applyAlignment="1">
      <alignment vertical="center"/>
    </xf>
    <xf numFmtId="167" fontId="0" fillId="6" borderId="63" xfId="3" applyNumberFormat="1" applyFont="1" applyFill="1" applyBorder="1" applyAlignment="1">
      <alignment vertical="center"/>
    </xf>
    <xf numFmtId="5" fontId="0" fillId="6" borderId="57" xfId="0" applyNumberFormat="1" applyFill="1" applyBorder="1" applyAlignment="1">
      <alignment vertical="center"/>
    </xf>
    <xf numFmtId="5" fontId="0" fillId="6" borderId="43" xfId="0" applyNumberFormat="1" applyFill="1" applyBorder="1" applyAlignment="1">
      <alignment vertical="center"/>
    </xf>
    <xf numFmtId="0" fontId="0" fillId="0" borderId="3" xfId="0" applyFill="1" applyBorder="1"/>
    <xf numFmtId="5" fontId="3" fillId="3" borderId="36" xfId="0" applyNumberFormat="1" applyFont="1" applyFill="1" applyBorder="1"/>
    <xf numFmtId="5" fontId="3" fillId="3" borderId="53" xfId="0" applyNumberFormat="1" applyFont="1" applyFill="1" applyBorder="1"/>
    <xf numFmtId="167" fontId="3" fillId="3" borderId="64" xfId="3" applyNumberFormat="1" applyFont="1" applyFill="1" applyBorder="1"/>
    <xf numFmtId="5" fontId="3" fillId="4" borderId="19" xfId="1" applyNumberFormat="1" applyFont="1" applyFill="1" applyBorder="1" applyAlignment="1"/>
    <xf numFmtId="5" fontId="3" fillId="3" borderId="19" xfId="0" applyNumberFormat="1" applyFont="1" applyFill="1" applyBorder="1"/>
    <xf numFmtId="167" fontId="3" fillId="3" borderId="19" xfId="3" applyNumberFormat="1" applyFont="1" applyFill="1" applyBorder="1" applyAlignment="1"/>
    <xf numFmtId="0" fontId="3" fillId="3" borderId="62" xfId="0" applyFont="1" applyFill="1" applyBorder="1" applyAlignment="1">
      <alignment horizontal="center" vertical="center" wrapText="1"/>
    </xf>
    <xf numFmtId="6" fontId="3" fillId="3" borderId="22" xfId="0" applyNumberFormat="1" applyFont="1" applyFill="1" applyBorder="1"/>
    <xf numFmtId="6" fontId="3" fillId="3" borderId="68" xfId="0" applyNumberFormat="1" applyFont="1" applyFill="1" applyBorder="1"/>
    <xf numFmtId="0" fontId="0" fillId="2" borderId="22" xfId="0" applyFill="1" applyBorder="1" applyAlignment="1">
      <alignment vertical="center" wrapText="1"/>
    </xf>
    <xf numFmtId="0" fontId="0" fillId="2" borderId="23" xfId="0" applyFill="1" applyBorder="1" applyAlignment="1">
      <alignment vertical="center" wrapText="1"/>
    </xf>
    <xf numFmtId="164" fontId="0" fillId="2" borderId="22" xfId="1" applyNumberFormat="1" applyFont="1" applyFill="1" applyBorder="1" applyAlignment="1">
      <alignment vertical="center" wrapText="1"/>
    </xf>
    <xf numFmtId="164" fontId="0" fillId="2" borderId="68" xfId="1" applyNumberFormat="1" applyFont="1" applyFill="1" applyBorder="1" applyAlignment="1">
      <alignment vertical="center" wrapText="1"/>
    </xf>
    <xf numFmtId="0" fontId="25" fillId="0" borderId="26" xfId="7" applyFont="1" applyBorder="1" applyAlignment="1">
      <alignment vertical="center"/>
    </xf>
    <xf numFmtId="0" fontId="25" fillId="0" borderId="26" xfId="7" applyFont="1" applyBorder="1" applyAlignment="1">
      <alignment horizontal="center" vertical="center"/>
    </xf>
    <xf numFmtId="0" fontId="26" fillId="0" borderId="19" xfId="7" applyFont="1" applyBorder="1"/>
    <xf numFmtId="0" fontId="25" fillId="0" borderId="19" xfId="7" applyFont="1" applyBorder="1"/>
    <xf numFmtId="0" fontId="23" fillId="2" borderId="16" xfId="0" applyFont="1" applyFill="1" applyBorder="1" applyAlignment="1">
      <alignment horizontal="center" vertical="center" wrapText="1"/>
    </xf>
    <xf numFmtId="164" fontId="23" fillId="2" borderId="17" xfId="1" applyNumberFormat="1" applyFont="1" applyFill="1" applyBorder="1" applyAlignment="1">
      <alignment horizontal="center" vertical="center" wrapText="1"/>
    </xf>
    <xf numFmtId="164" fontId="23" fillId="2" borderId="18" xfId="1" applyNumberFormat="1" applyFont="1" applyFill="1" applyBorder="1" applyAlignment="1">
      <alignment horizontal="center" vertical="center" wrapText="1"/>
    </xf>
    <xf numFmtId="164" fontId="23" fillId="2" borderId="0" xfId="1" applyNumberFormat="1" applyFont="1" applyFill="1" applyBorder="1" applyAlignment="1">
      <alignment horizontal="center" vertical="center" wrapText="1"/>
    </xf>
    <xf numFmtId="0" fontId="21" fillId="0" borderId="0" xfId="7" applyFont="1" applyAlignment="1">
      <alignment vertical="top" wrapText="1"/>
    </xf>
    <xf numFmtId="164" fontId="0" fillId="0" borderId="6" xfId="1" applyNumberFormat="1" applyFont="1" applyFill="1" applyBorder="1"/>
    <xf numFmtId="164" fontId="0" fillId="0" borderId="8" xfId="1" applyNumberFormat="1" applyFont="1" applyFill="1" applyBorder="1"/>
    <xf numFmtId="164" fontId="0" fillId="0" borderId="21" xfId="1" applyNumberFormat="1" applyFont="1" applyFill="1" applyBorder="1"/>
    <xf numFmtId="9" fontId="0" fillId="0" borderId="7" xfId="3" applyFont="1" applyFill="1" applyBorder="1"/>
    <xf numFmtId="9" fontId="0" fillId="0" borderId="20" xfId="3" applyFont="1" applyFill="1" applyBorder="1"/>
    <xf numFmtId="169" fontId="0" fillId="0" borderId="59" xfId="0" applyNumberFormat="1" applyBorder="1"/>
    <xf numFmtId="169" fontId="0" fillId="0" borderId="0" xfId="0" applyNumberFormat="1" applyBorder="1"/>
    <xf numFmtId="169" fontId="0" fillId="0" borderId="44" xfId="0" applyNumberFormat="1" applyBorder="1"/>
    <xf numFmtId="169" fontId="0" fillId="0" borderId="59" xfId="0" applyNumberFormat="1" applyFill="1" applyBorder="1"/>
    <xf numFmtId="169" fontId="0" fillId="0" borderId="0" xfId="0" applyNumberFormat="1" applyFill="1" applyBorder="1"/>
    <xf numFmtId="169" fontId="0" fillId="0" borderId="44" xfId="0" applyNumberFormat="1" applyFill="1" applyBorder="1"/>
    <xf numFmtId="169" fontId="3" fillId="0" borderId="28" xfId="0" applyNumberFormat="1" applyFont="1" applyBorder="1"/>
    <xf numFmtId="169" fontId="3" fillId="0" borderId="29" xfId="0" applyNumberFormat="1" applyFont="1" applyBorder="1"/>
    <xf numFmtId="169" fontId="3" fillId="0" borderId="30" xfId="0" applyNumberFormat="1" applyFont="1" applyBorder="1"/>
    <xf numFmtId="0" fontId="0" fillId="0" borderId="44" xfId="0" applyFill="1" applyBorder="1"/>
    <xf numFmtId="0" fontId="3" fillId="0" borderId="44" xfId="0" applyFont="1" applyBorder="1"/>
    <xf numFmtId="169" fontId="3" fillId="0" borderId="59" xfId="0" applyNumberFormat="1" applyFont="1" applyBorder="1"/>
    <xf numFmtId="169" fontId="3" fillId="0" borderId="0" xfId="0" applyNumberFormat="1" applyFont="1" applyBorder="1"/>
    <xf numFmtId="169" fontId="3" fillId="0" borderId="44" xfId="0" applyNumberFormat="1" applyFont="1" applyBorder="1"/>
    <xf numFmtId="2" fontId="3" fillId="0" borderId="28" xfId="0" applyNumberFormat="1" applyFont="1" applyBorder="1"/>
    <xf numFmtId="2" fontId="3" fillId="0" borderId="29" xfId="0" applyNumberFormat="1" applyFont="1" applyBorder="1"/>
    <xf numFmtId="2" fontId="3" fillId="0" borderId="30" xfId="0" applyNumberFormat="1" applyFont="1" applyBorder="1"/>
    <xf numFmtId="2" fontId="3" fillId="0" borderId="28" xfId="0" applyNumberFormat="1" applyFont="1" applyFill="1" applyBorder="1"/>
    <xf numFmtId="2" fontId="3" fillId="0" borderId="29" xfId="0" applyNumberFormat="1" applyFont="1" applyFill="1" applyBorder="1"/>
    <xf numFmtId="2" fontId="3" fillId="0" borderId="30" xfId="0" applyNumberFormat="1" applyFont="1" applyFill="1" applyBorder="1"/>
    <xf numFmtId="169" fontId="3" fillId="0" borderId="28" xfId="0" applyNumberFormat="1" applyFont="1" applyFill="1" applyBorder="1"/>
    <xf numFmtId="0" fontId="0" fillId="0" borderId="44" xfId="0" applyFont="1" applyBorder="1"/>
    <xf numFmtId="169" fontId="0" fillId="0" borderId="59" xfId="0" quotePrefix="1" applyNumberFormat="1" applyBorder="1"/>
    <xf numFmtId="0" fontId="3" fillId="0" borderId="63" xfId="0" applyFont="1" applyBorder="1"/>
    <xf numFmtId="2" fontId="3" fillId="0" borderId="57" xfId="0" applyNumberFormat="1" applyFont="1" applyBorder="1"/>
    <xf numFmtId="2" fontId="3" fillId="0" borderId="47" xfId="0" applyNumberFormat="1" applyFont="1" applyBorder="1"/>
    <xf numFmtId="2" fontId="3" fillId="0" borderId="63" xfId="0" applyNumberFormat="1" applyFont="1" applyBorder="1"/>
    <xf numFmtId="0" fontId="3" fillId="0" borderId="0" xfId="0" applyFont="1" applyFill="1" applyBorder="1"/>
    <xf numFmtId="169" fontId="3" fillId="0" borderId="54" xfId="0" applyNumberFormat="1" applyFont="1" applyBorder="1"/>
    <xf numFmtId="0" fontId="23" fillId="13" borderId="16" xfId="0" applyFont="1" applyFill="1" applyBorder="1" applyAlignment="1">
      <alignment horizontal="center" vertical="center" wrapText="1"/>
    </xf>
    <xf numFmtId="164" fontId="23" fillId="13" borderId="17" xfId="1" applyNumberFormat="1" applyFont="1" applyFill="1" applyBorder="1" applyAlignment="1">
      <alignment horizontal="center" vertical="center" wrapText="1"/>
    </xf>
    <xf numFmtId="164" fontId="23" fillId="13" borderId="18" xfId="1" applyNumberFormat="1" applyFont="1" applyFill="1" applyBorder="1" applyAlignment="1">
      <alignment horizontal="center" vertical="center" wrapText="1"/>
    </xf>
    <xf numFmtId="164" fontId="23" fillId="13" borderId="0" xfId="1" applyNumberFormat="1" applyFont="1" applyFill="1" applyBorder="1" applyAlignment="1">
      <alignment horizontal="center" vertical="center" wrapText="1"/>
    </xf>
    <xf numFmtId="168" fontId="0" fillId="0" borderId="19" xfId="1" applyNumberFormat="1" applyFont="1" applyBorder="1" applyAlignment="1">
      <alignment horizontal="right"/>
    </xf>
    <xf numFmtId="0" fontId="0" fillId="0" borderId="19" xfId="0" applyBorder="1" applyAlignment="1">
      <alignment horizontal="left" wrapText="1"/>
    </xf>
    <xf numFmtId="164" fontId="1" fillId="0" borderId="19" xfId="1" applyNumberFormat="1" applyFont="1" applyFill="1" applyBorder="1"/>
    <xf numFmtId="3" fontId="26" fillId="0" borderId="19" xfId="1" applyNumberFormat="1" applyFont="1" applyBorder="1"/>
    <xf numFmtId="164" fontId="0" fillId="11" borderId="6" xfId="1" applyNumberFormat="1" applyFont="1" applyFill="1" applyBorder="1"/>
    <xf numFmtId="164" fontId="0" fillId="11" borderId="8" xfId="1" applyNumberFormat="1" applyFont="1" applyFill="1" applyBorder="1"/>
    <xf numFmtId="9" fontId="0" fillId="11" borderId="7" xfId="3" applyFont="1" applyFill="1" applyBorder="1"/>
    <xf numFmtId="164" fontId="0" fillId="11" borderId="21" xfId="1" applyNumberFormat="1" applyFont="1" applyFill="1" applyBorder="1"/>
    <xf numFmtId="164" fontId="0" fillId="11" borderId="19" xfId="1" applyNumberFormat="1" applyFont="1" applyFill="1" applyBorder="1"/>
    <xf numFmtId="9" fontId="0" fillId="11" borderId="20" xfId="3" applyFont="1" applyFill="1" applyBorder="1"/>
    <xf numFmtId="3" fontId="26" fillId="11" borderId="19" xfId="1" applyNumberFormat="1" applyFont="1" applyFill="1" applyBorder="1"/>
    <xf numFmtId="5" fontId="0" fillId="0" borderId="0" xfId="0" applyNumberFormat="1"/>
    <xf numFmtId="0" fontId="28" fillId="7" borderId="51" xfId="0" applyFont="1" applyFill="1" applyBorder="1" applyAlignment="1">
      <alignment horizontal="center" vertical="center" wrapText="1"/>
    </xf>
    <xf numFmtId="164" fontId="0" fillId="0" borderId="43" xfId="1" applyNumberFormat="1" applyFont="1" applyFill="1" applyBorder="1" applyAlignment="1">
      <alignment horizontal="center" vertical="center"/>
    </xf>
    <xf numFmtId="0" fontId="0" fillId="0" borderId="59" xfId="0" applyBorder="1" applyAlignment="1">
      <alignment horizontal="left"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49" xfId="0" applyBorder="1" applyAlignment="1">
      <alignment horizontal="left" vertical="center" wrapText="1"/>
    </xf>
    <xf numFmtId="0" fontId="0" fillId="0" borderId="28" xfId="0" applyBorder="1" applyAlignment="1">
      <alignment horizontal="left" vertical="center" wrapText="1"/>
    </xf>
    <xf numFmtId="0" fontId="0" fillId="0" borderId="52" xfId="0" applyBorder="1" applyAlignment="1">
      <alignment horizontal="left" vertical="center" wrapText="1"/>
    </xf>
    <xf numFmtId="0" fontId="6" fillId="7" borderId="62"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0" fillId="0" borderId="0" xfId="0" applyAlignment="1">
      <alignment horizontal="left" wrapText="1"/>
    </xf>
    <xf numFmtId="0" fontId="7" fillId="2" borderId="66"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23" fillId="13" borderId="19"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9" fillId="0" borderId="0" xfId="0" applyFont="1" applyAlignment="1">
      <alignment horizontal="left" wrapText="1"/>
    </xf>
    <xf numFmtId="0" fontId="0" fillId="5" borderId="50" xfId="0" applyFill="1" applyBorder="1" applyAlignment="1">
      <alignment horizontal="left" vertical="center"/>
    </xf>
    <xf numFmtId="0" fontId="0" fillId="5" borderId="51" xfId="0" applyFill="1" applyBorder="1" applyAlignment="1">
      <alignment horizontal="left" vertical="center"/>
    </xf>
    <xf numFmtId="0" fontId="0" fillId="5" borderId="52" xfId="0" applyFill="1" applyBorder="1" applyAlignment="1">
      <alignment horizontal="left" vertical="center"/>
    </xf>
    <xf numFmtId="0" fontId="0" fillId="0" borderId="62" xfId="0" applyBorder="1" applyAlignment="1">
      <alignment horizontal="left" vertical="center" wrapText="1"/>
    </xf>
    <xf numFmtId="0" fontId="0" fillId="0" borderId="59" xfId="0" applyBorder="1" applyAlignment="1">
      <alignment horizontal="left"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49" xfId="0" applyBorder="1" applyAlignment="1">
      <alignment horizontal="left" vertical="center" wrapText="1"/>
    </xf>
    <xf numFmtId="0" fontId="0" fillId="0" borderId="28" xfId="0" applyBorder="1" applyAlignment="1">
      <alignment horizontal="left"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164" fontId="14" fillId="2" borderId="2" xfId="1" applyNumberFormat="1" applyFont="1" applyFill="1" applyBorder="1" applyAlignment="1">
      <alignment horizontal="center" vertical="center" wrapText="1"/>
    </xf>
    <xf numFmtId="164" fontId="14" fillId="2" borderId="3" xfId="1" applyNumberFormat="1" applyFont="1" applyFill="1" applyBorder="1" applyAlignment="1">
      <alignment horizontal="center" vertical="center" wrapText="1"/>
    </xf>
    <xf numFmtId="0" fontId="14" fillId="2" borderId="61"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9" fillId="0" borderId="45" xfId="0" applyFont="1" applyFill="1" applyBorder="1" applyAlignment="1">
      <alignment horizontal="left" wrapText="1"/>
    </xf>
    <xf numFmtId="0" fontId="24" fillId="2" borderId="62" xfId="0" applyFont="1" applyFill="1" applyBorder="1" applyAlignment="1">
      <alignment horizontal="center" vertical="center" wrapText="1"/>
    </xf>
    <xf numFmtId="0" fontId="24" fillId="2" borderId="45"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7" borderId="2" xfId="0" applyFont="1" applyFill="1" applyBorder="1" applyAlignment="1">
      <alignment horizontal="center" vertical="center"/>
    </xf>
    <xf numFmtId="0" fontId="24" fillId="7" borderId="4" xfId="0" applyFont="1" applyFill="1" applyBorder="1" applyAlignment="1">
      <alignment horizontal="center" vertical="center"/>
    </xf>
    <xf numFmtId="0" fontId="24" fillId="7" borderId="3" xfId="0" applyFont="1" applyFill="1" applyBorder="1" applyAlignment="1">
      <alignment horizontal="center" vertical="center"/>
    </xf>
    <xf numFmtId="0" fontId="0" fillId="0" borderId="52" xfId="0" applyBorder="1" applyAlignment="1">
      <alignment horizontal="left" vertical="center" wrapText="1"/>
    </xf>
    <xf numFmtId="0" fontId="0" fillId="0" borderId="66" xfId="0" applyBorder="1" applyAlignment="1">
      <alignment horizontal="left" vertical="center" wrapText="1"/>
    </xf>
    <xf numFmtId="0" fontId="6" fillId="2" borderId="62"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164" fontId="7" fillId="2" borderId="2" xfId="1" applyNumberFormat="1" applyFont="1" applyFill="1" applyBorder="1" applyAlignment="1">
      <alignment horizontal="center" vertical="center" wrapText="1"/>
    </xf>
    <xf numFmtId="164" fontId="7" fillId="2" borderId="3" xfId="1" applyNumberFormat="1" applyFont="1" applyFill="1" applyBorder="1" applyAlignment="1">
      <alignment horizontal="center" vertical="center" wrapText="1"/>
    </xf>
    <xf numFmtId="164" fontId="7" fillId="7" borderId="2" xfId="1" applyNumberFormat="1" applyFont="1" applyFill="1" applyBorder="1" applyAlignment="1">
      <alignment horizontal="center" vertical="center" wrapText="1"/>
    </xf>
    <xf numFmtId="164" fontId="7" fillId="7" borderId="3" xfId="1" applyNumberFormat="1" applyFont="1" applyFill="1" applyBorder="1" applyAlignment="1">
      <alignment horizontal="center" vertical="center" wrapText="1"/>
    </xf>
    <xf numFmtId="0" fontId="6" fillId="2" borderId="62"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7" borderId="62"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0" fillId="0" borderId="61" xfId="0" applyBorder="1" applyAlignment="1">
      <alignment horizontal="left" vertical="center" wrapText="1"/>
    </xf>
    <xf numFmtId="0" fontId="0" fillId="0" borderId="71" xfId="0" applyBorder="1" applyAlignment="1">
      <alignment horizontal="left" vertical="center" wrapText="1"/>
    </xf>
    <xf numFmtId="0" fontId="21" fillId="0" borderId="45" xfId="7" applyFont="1" applyBorder="1" applyAlignment="1">
      <alignment horizontal="left" vertical="top" wrapText="1"/>
    </xf>
    <xf numFmtId="0" fontId="20" fillId="0" borderId="0" xfId="7" applyFont="1" applyAlignment="1">
      <alignment horizontal="left" vertical="center" wrapText="1"/>
    </xf>
    <xf numFmtId="0" fontId="17" fillId="0" borderId="0" xfId="7" applyAlignment="1">
      <alignment horizontal="left" vertical="center" wrapText="1"/>
    </xf>
    <xf numFmtId="0" fontId="25" fillId="0" borderId="38" xfId="7" applyFont="1" applyBorder="1" applyAlignment="1">
      <alignment horizontal="center" vertical="center"/>
    </xf>
    <xf numFmtId="0" fontId="25" fillId="0" borderId="29" xfId="7" applyFont="1" applyBorder="1" applyAlignment="1">
      <alignment horizontal="center" vertical="center"/>
    </xf>
    <xf numFmtId="0" fontId="25" fillId="0" borderId="35" xfId="7" applyFont="1" applyBorder="1" applyAlignment="1">
      <alignment horizontal="center" vertical="center"/>
    </xf>
  </cellXfs>
  <cellStyles count="9">
    <cellStyle name="Comma" xfId="1" builtinId="3"/>
    <cellStyle name="Currency" xfId="2" builtinId="4"/>
    <cellStyle name="Normal" xfId="0" builtinId="0"/>
    <cellStyle name="Normal 10 2" xfId="4"/>
    <cellStyle name="Normal 2" xfId="5"/>
    <cellStyle name="Normal 2 2" xfId="7"/>
    <cellStyle name="Normal 4" xfId="8"/>
    <cellStyle name="Normal_Revised Exhibit 1_021810_Eberts" xfId="6"/>
    <cellStyle name="Percent" xfId="3" builtinId="5"/>
  </cellStyles>
  <dxfs count="0"/>
  <tableStyles count="0" defaultTableStyle="TableStyleMedium2" defaultPivotStyle="PivotStyleLight16"/>
  <colors>
    <mruColors>
      <color rgb="FF1F45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Metrics'!$L$6:$O$6</c:f>
              <c:strCache>
                <c:ptCount val="4"/>
                <c:pt idx="0">
                  <c:v>Primary Metric Electric (MWh) - 2020/21  TRM</c:v>
                </c:pt>
                <c:pt idx="1">
                  <c:v>Secondary Metric Electric (MWh) 2022 TRM</c:v>
                </c:pt>
                <c:pt idx="2">
                  <c:v>Primary Metric - Gas (Dth) - 2020/21 TRM</c:v>
                </c:pt>
                <c:pt idx="3">
                  <c:v>Secondary Metric - Gas (Dth) - 2022 TRM</c:v>
                </c:pt>
              </c:strCache>
            </c:strRef>
          </c:cat>
          <c:val>
            <c:numRef>
              <c:f>'AP F - Secondary Metrics'!$L$7:$O$7</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D7D5-4490-B6EF-0055D0B63535}"/>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Metrics'!$L$6:$M$6</c:f>
              <c:strCache>
                <c:ptCount val="2"/>
                <c:pt idx="0">
                  <c:v>Primary Metric Electric (MWh) - 2020/21  TRM</c:v>
                </c:pt>
                <c:pt idx="1">
                  <c:v>Secondary Metric Electric (MWh) 2022 TRM</c:v>
                </c:pt>
              </c:strCache>
            </c:strRef>
          </c:cat>
          <c:val>
            <c:numRef>
              <c:f>'AP F - Secondary Metrics'!$L$8:$M$8</c:f>
              <c:numCache>
                <c:formatCode>_(* #,##0_);_(* \(#,##0\);_(* "-"??_);_(@_)</c:formatCode>
                <c:ptCount val="2"/>
                <c:pt idx="0">
                  <c:v>0</c:v>
                </c:pt>
                <c:pt idx="1">
                  <c:v>3625802.1097407416</c:v>
                </c:pt>
              </c:numCache>
            </c:numRef>
          </c:val>
          <c:extLst>
            <c:ext xmlns:c16="http://schemas.microsoft.com/office/drawing/2014/chart" uri="{C3380CC4-5D6E-409C-BE32-E72D297353CC}">
              <c16:uniqueId val="{00000000-7A54-4E7D-AB0A-66391554A25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41031</xdr:colOff>
      <xdr:row>10</xdr:row>
      <xdr:rowOff>96779</xdr:rowOff>
    </xdr:from>
    <xdr:to>
      <xdr:col>16</xdr:col>
      <xdr:colOff>228600</xdr:colOff>
      <xdr:row>17</xdr:row>
      <xdr:rowOff>390525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73045</xdr:colOff>
      <xdr:row>19</xdr:row>
      <xdr:rowOff>116211</xdr:rowOff>
    </xdr:from>
    <xdr:to>
      <xdr:col>14</xdr:col>
      <xdr:colOff>904875</xdr:colOff>
      <xdr:row>31</xdr:row>
      <xdr:rowOff>13667</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N13"/>
  <sheetViews>
    <sheetView zoomScaleNormal="100" workbookViewId="0">
      <selection activeCell="C4" sqref="C4"/>
    </sheetView>
  </sheetViews>
  <sheetFormatPr defaultRowHeight="14.5"/>
  <cols>
    <col min="1" max="1" width="3.81640625" customWidth="1"/>
    <col min="2" max="2" width="20.81640625" customWidth="1"/>
    <col min="3" max="14" width="6.7265625" customWidth="1"/>
    <col min="15" max="15" width="3.81640625" customWidth="1"/>
  </cols>
  <sheetData>
    <row r="1" spans="2:14" ht="15.5">
      <c r="B1" s="469" t="s">
        <v>9</v>
      </c>
    </row>
    <row r="2" spans="2:14">
      <c r="B2" s="573"/>
      <c r="C2" s="575" t="s">
        <v>10</v>
      </c>
      <c r="D2" s="575"/>
      <c r="E2" s="575"/>
      <c r="F2" s="575"/>
      <c r="G2" s="575"/>
      <c r="H2" s="575"/>
      <c r="I2" s="576" t="s">
        <v>11</v>
      </c>
      <c r="J2" s="576"/>
      <c r="K2" s="576"/>
      <c r="L2" s="576"/>
      <c r="M2" s="576"/>
      <c r="N2" s="576"/>
    </row>
    <row r="3" spans="2:14">
      <c r="B3" s="574"/>
      <c r="C3" s="546" t="s">
        <v>12</v>
      </c>
      <c r="D3" s="547" t="s">
        <v>13</v>
      </c>
      <c r="E3" s="547" t="s">
        <v>14</v>
      </c>
      <c r="F3" s="548" t="s">
        <v>15</v>
      </c>
      <c r="G3" s="549" t="s">
        <v>16</v>
      </c>
      <c r="H3" s="549" t="s">
        <v>17</v>
      </c>
      <c r="I3" s="507" t="s">
        <v>12</v>
      </c>
      <c r="J3" s="508" t="s">
        <v>13</v>
      </c>
      <c r="K3" s="508" t="s">
        <v>14</v>
      </c>
      <c r="L3" s="509" t="s">
        <v>15</v>
      </c>
      <c r="M3" s="510" t="s">
        <v>16</v>
      </c>
      <c r="N3" s="510" t="s">
        <v>17</v>
      </c>
    </row>
    <row r="4" spans="2:14" ht="32.15" customHeight="1">
      <c r="B4" s="551" t="s">
        <v>18</v>
      </c>
      <c r="C4" s="550">
        <v>1.6912953660334422</v>
      </c>
      <c r="D4" s="550">
        <v>7.6873094770242494</v>
      </c>
      <c r="E4" s="550">
        <v>0.88903672878263074</v>
      </c>
      <c r="F4" s="550">
        <v>0.55795752066447302</v>
      </c>
      <c r="G4" s="550">
        <v>0.69537437664100765</v>
      </c>
      <c r="H4" s="550">
        <v>2.3100122391922571</v>
      </c>
      <c r="I4" s="550"/>
      <c r="J4" s="550"/>
      <c r="K4" s="550"/>
      <c r="L4" s="550"/>
      <c r="M4" s="550"/>
      <c r="N4" s="550"/>
    </row>
    <row r="5" spans="2:14" ht="32.15" customHeight="1">
      <c r="B5" s="551" t="s">
        <v>19</v>
      </c>
      <c r="C5" s="550">
        <v>1.5948443461590431</v>
      </c>
      <c r="D5" s="550">
        <v>4.8944843843390915</v>
      </c>
      <c r="E5" s="550">
        <v>1.2080576718959766</v>
      </c>
      <c r="F5" s="550">
        <v>0.72342567722215156</v>
      </c>
      <c r="G5" s="550">
        <v>0.77418863545946359</v>
      </c>
      <c r="H5" s="550">
        <v>2.4269064669265794</v>
      </c>
      <c r="I5" s="550"/>
      <c r="J5" s="550"/>
      <c r="K5" s="550"/>
      <c r="L5" s="550"/>
      <c r="M5" s="550"/>
      <c r="N5" s="550"/>
    </row>
    <row r="6" spans="2:14" ht="32.15" customHeight="1">
      <c r="B6" s="551" t="s">
        <v>20</v>
      </c>
      <c r="C6" s="550">
        <v>1.1566903933099393</v>
      </c>
      <c r="D6" s="550" t="s">
        <v>21</v>
      </c>
      <c r="E6" s="550">
        <v>0.53532041561918309</v>
      </c>
      <c r="F6" s="550">
        <v>0.40193461054964258</v>
      </c>
      <c r="G6" s="550">
        <v>0.53532041561918309</v>
      </c>
      <c r="H6" s="550">
        <v>1.8430926324773469</v>
      </c>
      <c r="I6" s="550"/>
      <c r="J6" s="550"/>
      <c r="K6" s="550"/>
      <c r="L6" s="550"/>
      <c r="M6" s="550"/>
      <c r="N6" s="550"/>
    </row>
    <row r="7" spans="2:14" ht="32.15" customHeight="1">
      <c r="B7" s="551" t="s">
        <v>22</v>
      </c>
      <c r="C7" s="550">
        <v>2.1673843078328705</v>
      </c>
      <c r="D7" s="550" t="s">
        <v>21</v>
      </c>
      <c r="E7" s="550">
        <v>1.1973774224209452</v>
      </c>
      <c r="F7" s="550">
        <v>0.61763762208281969</v>
      </c>
      <c r="G7" s="550">
        <v>1.1973774224209452</v>
      </c>
      <c r="H7" s="550">
        <v>2.5803105235647585</v>
      </c>
      <c r="I7" s="550"/>
      <c r="J7" s="550"/>
      <c r="K7" s="550"/>
      <c r="L7" s="550"/>
      <c r="M7" s="550"/>
      <c r="N7" s="550"/>
    </row>
    <row r="8" spans="2:14" ht="32.15" customHeight="1">
      <c r="B8" s="551" t="s">
        <v>1</v>
      </c>
      <c r="C8" s="550">
        <v>1.320550239011598</v>
      </c>
      <c r="D8" s="550" t="s">
        <v>21</v>
      </c>
      <c r="E8" s="550">
        <v>0.68736707845391143</v>
      </c>
      <c r="F8" s="550">
        <v>0.46104163567252404</v>
      </c>
      <c r="G8" s="550">
        <v>0.68736707845391143</v>
      </c>
      <c r="H8" s="550">
        <v>2.4212356152064389</v>
      </c>
      <c r="I8" s="550"/>
      <c r="J8" s="550"/>
      <c r="K8" s="550"/>
      <c r="L8" s="550"/>
      <c r="M8" s="550"/>
      <c r="N8" s="550"/>
    </row>
    <row r="9" spans="2:14" ht="32.15" customHeight="1">
      <c r="B9" s="551" t="s">
        <v>23</v>
      </c>
      <c r="C9" s="550">
        <v>2.6591579921630468</v>
      </c>
      <c r="D9" s="550">
        <v>5.3822171119600686</v>
      </c>
      <c r="E9" s="550">
        <v>1.8722647599727713</v>
      </c>
      <c r="F9" s="550">
        <v>1.1010453482762954</v>
      </c>
      <c r="G9" s="550">
        <v>1.2801670844004864</v>
      </c>
      <c r="H9" s="550">
        <v>4.2927252504539677</v>
      </c>
      <c r="I9" s="550"/>
      <c r="J9" s="550"/>
      <c r="K9" s="550"/>
      <c r="L9" s="550"/>
      <c r="M9" s="550"/>
      <c r="N9" s="550"/>
    </row>
    <row r="10" spans="2:14" ht="32.15" customHeight="1">
      <c r="B10" s="551" t="s">
        <v>24</v>
      </c>
      <c r="C10" s="550">
        <v>2.7131402011740162</v>
      </c>
      <c r="D10" s="550">
        <v>6.5542957863130749</v>
      </c>
      <c r="E10" s="550">
        <v>2.0440083000075782</v>
      </c>
      <c r="F10" s="550">
        <v>1.1645817282483761</v>
      </c>
      <c r="G10" s="550">
        <v>1.2795247783397365</v>
      </c>
      <c r="H10" s="550">
        <v>3.5345223807170267</v>
      </c>
      <c r="I10" s="550"/>
      <c r="J10" s="550"/>
      <c r="K10" s="550"/>
      <c r="L10" s="550"/>
      <c r="M10" s="550"/>
      <c r="N10" s="550"/>
    </row>
    <row r="11" spans="2:14" ht="32.15" customHeight="1">
      <c r="B11" s="551" t="s">
        <v>25</v>
      </c>
      <c r="C11" s="550">
        <v>3.0086552480981523</v>
      </c>
      <c r="D11" s="550">
        <v>6.9250381014156801</v>
      </c>
      <c r="E11" s="550">
        <v>2.1024289273046839</v>
      </c>
      <c r="F11" s="550">
        <v>1.261493045835389</v>
      </c>
      <c r="G11" s="550">
        <v>1.4896355349071106</v>
      </c>
      <c r="H11" s="550">
        <v>4.7425549370832796</v>
      </c>
      <c r="I11" s="550"/>
      <c r="J11" s="550"/>
      <c r="K11" s="550"/>
      <c r="L11" s="550"/>
      <c r="M11" s="550"/>
      <c r="N11" s="550"/>
    </row>
    <row r="12" spans="2:14" ht="32.15" customHeight="1">
      <c r="B12" s="551" t="s">
        <v>26</v>
      </c>
      <c r="C12" s="550">
        <v>1.7697041995692719</v>
      </c>
      <c r="D12" s="550">
        <v>8.691895087549911</v>
      </c>
      <c r="E12" s="550">
        <v>1.4347158439768057</v>
      </c>
      <c r="F12" s="550">
        <v>0.99433350113585195</v>
      </c>
      <c r="G12" s="550">
        <v>1.2554983262758079</v>
      </c>
      <c r="H12" s="550">
        <v>4.0476319556364748</v>
      </c>
      <c r="I12" s="550"/>
      <c r="J12" s="550"/>
      <c r="K12" s="550"/>
      <c r="L12" s="550"/>
      <c r="M12" s="550"/>
      <c r="N12" s="550"/>
    </row>
    <row r="13" spans="2:14" ht="32.15" customHeight="1">
      <c r="B13" s="551" t="s">
        <v>27</v>
      </c>
      <c r="C13" s="550">
        <v>1.777775798885896</v>
      </c>
      <c r="D13" s="550">
        <v>5.2820759660436201</v>
      </c>
      <c r="E13" s="550">
        <v>1.1177960494504093</v>
      </c>
      <c r="F13" s="550">
        <v>0.87085527021510711</v>
      </c>
      <c r="G13" s="550">
        <v>0.88670629113442578</v>
      </c>
      <c r="H13" s="550">
        <v>3.0373520368635396</v>
      </c>
      <c r="I13" s="550"/>
      <c r="J13" s="550"/>
      <c r="K13" s="550"/>
      <c r="L13" s="550"/>
      <c r="M13" s="550"/>
      <c r="N13" s="550"/>
    </row>
  </sheetData>
  <mergeCells count="3">
    <mergeCell ref="B2:B3"/>
    <mergeCell ref="C2:H2"/>
    <mergeCell ref="I2:N2"/>
  </mergeCells>
  <pageMargins left="0.7" right="0.7" top="0.75" bottom="0.75" header="0.3" footer="0.3"/>
  <pageSetup orientation="landscape" r:id="rId1"/>
  <headerFooter>
    <oddHeader>&amp;RTable 8 -  Benefit-Cost Test Results By Program</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65"/>
  <sheetViews>
    <sheetView zoomScaleNormal="100" workbookViewId="0">
      <pane ySplit="3" topLeftCell="A4" activePane="bottomLeft" state="frozen"/>
      <selection activeCell="F1" sqref="F1"/>
      <selection pane="bottomLeft" activeCell="G1" sqref="G1"/>
    </sheetView>
  </sheetViews>
  <sheetFormatPr defaultRowHeight="14.5"/>
  <cols>
    <col min="1" max="1" width="2.7265625" customWidth="1"/>
    <col min="2" max="2" width="7.81640625" customWidth="1"/>
    <col min="3" max="3" width="58" bestFit="1" customWidth="1"/>
    <col min="4" max="6" width="14.7265625" customWidth="1"/>
    <col min="7" max="7" width="16.7265625" customWidth="1"/>
    <col min="8" max="8" width="3" customWidth="1"/>
  </cols>
  <sheetData>
    <row r="1" spans="1:7">
      <c r="B1" s="439" t="s">
        <v>155</v>
      </c>
      <c r="D1" s="438" t="s">
        <v>156</v>
      </c>
    </row>
    <row r="2" spans="1:7" ht="15" thickBot="1"/>
    <row r="3" spans="1:7">
      <c r="B3" s="447"/>
      <c r="C3" s="448"/>
      <c r="D3" s="449" t="s">
        <v>0</v>
      </c>
      <c r="E3" s="450" t="s">
        <v>157</v>
      </c>
      <c r="F3" s="450" t="s">
        <v>158</v>
      </c>
      <c r="G3" s="451" t="s">
        <v>159</v>
      </c>
    </row>
    <row r="4" spans="1:7" s="394" customFormat="1">
      <c r="A4"/>
      <c r="B4" s="452" t="s">
        <v>160</v>
      </c>
      <c r="C4" s="453"/>
      <c r="D4" s="454"/>
      <c r="E4" s="482"/>
      <c r="F4" s="482"/>
      <c r="G4" s="453"/>
    </row>
    <row r="5" spans="1:7" s="394" customFormat="1">
      <c r="A5"/>
      <c r="B5" s="455">
        <v>1</v>
      </c>
      <c r="C5" s="456" t="s">
        <v>161</v>
      </c>
      <c r="D5" s="517"/>
      <c r="E5" s="518"/>
      <c r="F5" s="518"/>
      <c r="G5" s="519"/>
    </row>
    <row r="6" spans="1:7" s="394" customFormat="1">
      <c r="A6"/>
      <c r="B6" s="455">
        <v>2</v>
      </c>
      <c r="C6" s="456" t="s">
        <v>162</v>
      </c>
      <c r="D6" s="517"/>
      <c r="E6" s="518"/>
      <c r="F6" s="518"/>
      <c r="G6" s="519"/>
    </row>
    <row r="7" spans="1:7" s="394" customFormat="1">
      <c r="A7"/>
      <c r="B7" s="455">
        <v>3</v>
      </c>
      <c r="C7" s="456" t="s">
        <v>163</v>
      </c>
      <c r="D7" s="517"/>
      <c r="E7" s="518"/>
      <c r="F7" s="518"/>
      <c r="G7" s="519"/>
    </row>
    <row r="8" spans="1:7" s="394" customFormat="1">
      <c r="A8"/>
      <c r="B8" s="455">
        <v>4</v>
      </c>
      <c r="C8" s="456" t="s">
        <v>164</v>
      </c>
      <c r="D8" s="517"/>
      <c r="E8" s="518"/>
      <c r="F8" s="518"/>
      <c r="G8" s="519"/>
    </row>
    <row r="9" spans="1:7" s="394" customFormat="1">
      <c r="A9"/>
      <c r="B9" s="455">
        <v>5</v>
      </c>
      <c r="C9" s="456" t="s">
        <v>165</v>
      </c>
      <c r="D9" s="517"/>
      <c r="E9" s="518"/>
      <c r="F9" s="518"/>
      <c r="G9" s="519"/>
    </row>
    <row r="10" spans="1:7" s="394" customFormat="1">
      <c r="A10"/>
      <c r="B10" s="455">
        <v>6</v>
      </c>
      <c r="C10" s="456" t="s">
        <v>166</v>
      </c>
      <c r="D10" s="520"/>
      <c r="E10" s="521"/>
      <c r="F10" s="521"/>
      <c r="G10" s="522"/>
    </row>
    <row r="11" spans="1:7" s="394" customFormat="1">
      <c r="A11"/>
      <c r="B11" s="455">
        <v>7</v>
      </c>
      <c r="C11" s="456" t="s">
        <v>167</v>
      </c>
      <c r="D11" s="517"/>
      <c r="E11" s="518"/>
      <c r="F11" s="518"/>
      <c r="G11" s="519"/>
    </row>
    <row r="12" spans="1:7" s="394" customFormat="1">
      <c r="A12"/>
      <c r="B12" s="455"/>
      <c r="C12" s="457" t="s">
        <v>168</v>
      </c>
      <c r="D12" s="523"/>
      <c r="E12" s="524"/>
      <c r="F12" s="524"/>
      <c r="G12" s="525"/>
    </row>
    <row r="13" spans="1:7" s="394" customFormat="1">
      <c r="A13"/>
      <c r="B13" s="455">
        <v>8</v>
      </c>
      <c r="C13" s="456" t="s">
        <v>169</v>
      </c>
      <c r="D13" s="517"/>
      <c r="E13" s="518"/>
      <c r="F13" s="518"/>
      <c r="G13" s="519"/>
    </row>
    <row r="14" spans="1:7" s="394" customFormat="1">
      <c r="A14"/>
      <c r="B14" s="455">
        <v>9</v>
      </c>
      <c r="C14" s="456" t="s">
        <v>170</v>
      </c>
      <c r="D14" s="517"/>
      <c r="E14" s="518"/>
      <c r="F14" s="518"/>
      <c r="G14" s="519"/>
    </row>
    <row r="15" spans="1:7" s="394" customFormat="1">
      <c r="A15"/>
      <c r="B15" s="455">
        <v>10</v>
      </c>
      <c r="C15" s="526" t="s">
        <v>171</v>
      </c>
      <c r="D15" s="517"/>
      <c r="E15" s="518"/>
      <c r="F15" s="518"/>
      <c r="G15" s="519"/>
    </row>
    <row r="16" spans="1:7" s="394" customFormat="1">
      <c r="A16"/>
      <c r="B16" s="455"/>
      <c r="C16" s="527" t="s">
        <v>172</v>
      </c>
      <c r="D16" s="528"/>
      <c r="E16" s="529"/>
      <c r="F16" s="529"/>
      <c r="G16" s="530"/>
    </row>
    <row r="17" spans="1:7" s="394" customFormat="1">
      <c r="A17"/>
      <c r="B17" s="455"/>
      <c r="C17" s="457" t="s">
        <v>173</v>
      </c>
      <c r="D17" s="531"/>
      <c r="E17" s="532"/>
      <c r="F17" s="532"/>
      <c r="G17" s="533"/>
    </row>
    <row r="18" spans="1:7" s="394" customFormat="1">
      <c r="A18"/>
      <c r="B18" s="455"/>
      <c r="C18" s="456"/>
      <c r="D18" s="455"/>
      <c r="E18" s="480"/>
      <c r="F18" s="480"/>
      <c r="G18" s="456"/>
    </row>
    <row r="19" spans="1:7" s="394" customFormat="1">
      <c r="A19"/>
      <c r="B19" s="452" t="s">
        <v>174</v>
      </c>
      <c r="C19" s="453"/>
      <c r="D19" s="454"/>
      <c r="E19" s="482"/>
      <c r="F19" s="482"/>
      <c r="G19" s="453"/>
    </row>
    <row r="20" spans="1:7" s="394" customFormat="1">
      <c r="A20"/>
      <c r="B20" s="455">
        <v>11</v>
      </c>
      <c r="C20" s="456" t="s">
        <v>175</v>
      </c>
      <c r="D20" s="520"/>
      <c r="E20" s="518"/>
      <c r="F20" s="518"/>
      <c r="G20" s="519"/>
    </row>
    <row r="21" spans="1:7" s="394" customFormat="1">
      <c r="A21"/>
      <c r="B21" s="455">
        <v>12</v>
      </c>
      <c r="C21" s="456" t="s">
        <v>176</v>
      </c>
      <c r="D21" s="517"/>
      <c r="E21" s="518"/>
      <c r="F21" s="518"/>
      <c r="G21" s="519"/>
    </row>
    <row r="22" spans="1:7" s="394" customFormat="1">
      <c r="A22"/>
      <c r="B22" s="455"/>
      <c r="C22" s="484" t="s">
        <v>177</v>
      </c>
      <c r="D22" s="534"/>
      <c r="E22" s="535"/>
      <c r="F22" s="535"/>
      <c r="G22" s="536"/>
    </row>
    <row r="23" spans="1:7" s="394" customFormat="1">
      <c r="A23"/>
      <c r="B23" s="455"/>
      <c r="C23" s="456"/>
      <c r="D23" s="455"/>
      <c r="E23" s="480"/>
      <c r="F23" s="480"/>
      <c r="G23" s="456"/>
    </row>
    <row r="24" spans="1:7" s="394" customFormat="1">
      <c r="A24"/>
      <c r="B24" s="452" t="s">
        <v>178</v>
      </c>
      <c r="C24" s="453"/>
      <c r="D24" s="454"/>
      <c r="E24" s="482"/>
      <c r="F24" s="482"/>
      <c r="G24" s="453"/>
    </row>
    <row r="25" spans="1:7" s="394" customFormat="1">
      <c r="A25"/>
      <c r="B25" s="455"/>
      <c r="C25" s="457" t="s">
        <v>179</v>
      </c>
      <c r="D25" s="531"/>
      <c r="E25" s="532"/>
      <c r="F25" s="532"/>
      <c r="G25" s="533"/>
    </row>
    <row r="26" spans="1:7" s="394" customFormat="1">
      <c r="A26"/>
      <c r="B26" s="455"/>
      <c r="C26" s="456"/>
      <c r="D26" s="455"/>
      <c r="E26" s="480"/>
      <c r="F26" s="480"/>
      <c r="G26" s="456"/>
    </row>
    <row r="27" spans="1:7" s="394" customFormat="1">
      <c r="A27"/>
      <c r="B27" s="452" t="s">
        <v>180</v>
      </c>
      <c r="C27" s="453"/>
      <c r="D27" s="454"/>
      <c r="E27" s="482"/>
      <c r="F27" s="482"/>
      <c r="G27" s="453"/>
    </row>
    <row r="28" spans="1:7" s="394" customFormat="1">
      <c r="A28"/>
      <c r="B28" s="455">
        <v>13</v>
      </c>
      <c r="C28" s="456" t="s">
        <v>181</v>
      </c>
      <c r="D28" s="517"/>
      <c r="E28" s="518"/>
      <c r="F28" s="518"/>
      <c r="G28" s="519"/>
    </row>
    <row r="29" spans="1:7" s="394" customFormat="1">
      <c r="A29"/>
      <c r="B29" s="455">
        <v>14</v>
      </c>
      <c r="C29" s="526" t="s">
        <v>182</v>
      </c>
      <c r="D29" s="517"/>
      <c r="E29" s="518"/>
      <c r="F29" s="518"/>
      <c r="G29" s="519"/>
    </row>
    <row r="30" spans="1:7" s="394" customFormat="1">
      <c r="A30"/>
      <c r="B30" s="455"/>
      <c r="C30" s="457" t="s">
        <v>183</v>
      </c>
      <c r="D30" s="531"/>
      <c r="E30" s="532"/>
      <c r="F30" s="532"/>
      <c r="G30" s="533"/>
    </row>
    <row r="31" spans="1:7" s="394" customFormat="1">
      <c r="A31"/>
      <c r="B31" s="452" t="s">
        <v>184</v>
      </c>
      <c r="C31" s="453"/>
      <c r="D31" s="454"/>
      <c r="E31" s="482"/>
      <c r="F31" s="482"/>
      <c r="G31" s="453"/>
    </row>
    <row r="32" spans="1:7" s="394" customFormat="1">
      <c r="A32"/>
      <c r="B32" s="455">
        <v>15</v>
      </c>
      <c r="C32" s="456" t="s">
        <v>161</v>
      </c>
      <c r="D32" s="517"/>
      <c r="E32" s="518"/>
      <c r="F32" s="518"/>
      <c r="G32" s="519"/>
    </row>
    <row r="33" spans="1:7" s="394" customFormat="1">
      <c r="A33"/>
      <c r="B33" s="455">
        <v>16</v>
      </c>
      <c r="C33" s="456" t="s">
        <v>162</v>
      </c>
      <c r="D33" s="520"/>
      <c r="E33" s="518"/>
      <c r="F33" s="518"/>
      <c r="G33" s="519"/>
    </row>
    <row r="34" spans="1:7" s="394" customFormat="1">
      <c r="A34"/>
      <c r="B34" s="455">
        <v>17</v>
      </c>
      <c r="C34" s="526" t="s">
        <v>163</v>
      </c>
      <c r="D34" s="520"/>
      <c r="E34" s="518"/>
      <c r="F34" s="518"/>
      <c r="G34" s="519"/>
    </row>
    <row r="35" spans="1:7" s="394" customFormat="1">
      <c r="A35"/>
      <c r="B35" s="455">
        <v>18</v>
      </c>
      <c r="C35" s="456" t="s">
        <v>164</v>
      </c>
      <c r="D35" s="517"/>
      <c r="E35" s="518"/>
      <c r="F35" s="518"/>
      <c r="G35" s="519"/>
    </row>
    <row r="36" spans="1:7" s="394" customFormat="1">
      <c r="A36"/>
      <c r="B36" s="455">
        <v>19</v>
      </c>
      <c r="C36" s="456" t="s">
        <v>165</v>
      </c>
      <c r="D36" s="517"/>
      <c r="E36" s="518"/>
      <c r="F36" s="518"/>
      <c r="G36" s="519"/>
    </row>
    <row r="37" spans="1:7" s="394" customFormat="1">
      <c r="A37"/>
      <c r="B37" s="455">
        <v>20</v>
      </c>
      <c r="C37" s="456" t="s">
        <v>185</v>
      </c>
      <c r="D37" s="520"/>
      <c r="E37" s="521"/>
      <c r="F37" s="521"/>
      <c r="G37" s="522"/>
    </row>
    <row r="38" spans="1:7" s="394" customFormat="1">
      <c r="A38"/>
      <c r="B38" s="455">
        <v>21</v>
      </c>
      <c r="C38" s="526" t="s">
        <v>167</v>
      </c>
      <c r="D38" s="520"/>
      <c r="E38" s="518"/>
      <c r="F38" s="518"/>
      <c r="G38" s="519"/>
    </row>
    <row r="39" spans="1:7" s="394" customFormat="1">
      <c r="A39"/>
      <c r="B39" s="455">
        <v>22</v>
      </c>
      <c r="C39" s="456" t="s">
        <v>186</v>
      </c>
      <c r="D39" s="520"/>
      <c r="E39" s="518"/>
      <c r="F39" s="518"/>
      <c r="G39" s="519"/>
    </row>
    <row r="40" spans="1:7" s="394" customFormat="1">
      <c r="A40"/>
      <c r="B40" s="483">
        <v>23</v>
      </c>
      <c r="C40" s="526" t="s">
        <v>187</v>
      </c>
      <c r="D40" s="520"/>
      <c r="E40" s="521"/>
      <c r="F40" s="521"/>
      <c r="G40" s="522"/>
    </row>
    <row r="41" spans="1:7" s="394" customFormat="1">
      <c r="A41"/>
      <c r="B41" s="455"/>
      <c r="C41" s="457" t="s">
        <v>188</v>
      </c>
      <c r="D41" s="537"/>
      <c r="E41" s="524"/>
      <c r="F41" s="524"/>
      <c r="G41" s="525"/>
    </row>
    <row r="42" spans="1:7" s="394" customFormat="1">
      <c r="A42"/>
      <c r="B42" s="483">
        <v>24</v>
      </c>
      <c r="C42" s="456" t="s">
        <v>169</v>
      </c>
      <c r="D42" s="517"/>
      <c r="E42" s="518"/>
      <c r="F42" s="518"/>
      <c r="G42" s="519"/>
    </row>
    <row r="43" spans="1:7" s="394" customFormat="1">
      <c r="A43"/>
      <c r="B43" s="483">
        <v>25</v>
      </c>
      <c r="C43" s="456" t="s">
        <v>170</v>
      </c>
      <c r="D43" s="517"/>
      <c r="E43" s="518"/>
      <c r="F43" s="518"/>
      <c r="G43" s="519"/>
    </row>
    <row r="44" spans="1:7" s="394" customFormat="1">
      <c r="A44"/>
      <c r="B44" s="483">
        <v>26</v>
      </c>
      <c r="C44" s="526" t="s">
        <v>171</v>
      </c>
      <c r="D44" s="517"/>
      <c r="E44" s="518"/>
      <c r="F44" s="518"/>
      <c r="G44" s="519"/>
    </row>
    <row r="45" spans="1:7" s="394" customFormat="1">
      <c r="A45"/>
      <c r="B45" s="483"/>
      <c r="C45" s="538" t="s">
        <v>189</v>
      </c>
      <c r="D45" s="520"/>
      <c r="E45" s="518"/>
      <c r="F45" s="518"/>
      <c r="G45" s="519"/>
    </row>
    <row r="46" spans="1:7" s="394" customFormat="1">
      <c r="A46"/>
      <c r="B46" s="455"/>
      <c r="C46" s="457" t="s">
        <v>190</v>
      </c>
      <c r="D46" s="534"/>
      <c r="E46" s="532"/>
      <c r="F46" s="532"/>
      <c r="G46" s="533"/>
    </row>
    <row r="47" spans="1:7" s="394" customFormat="1">
      <c r="A47"/>
      <c r="B47" s="455"/>
      <c r="C47" s="456"/>
      <c r="D47" s="455"/>
      <c r="E47" s="480"/>
      <c r="F47" s="480"/>
      <c r="G47" s="456"/>
    </row>
    <row r="48" spans="1:7" s="394" customFormat="1">
      <c r="A48"/>
      <c r="B48" s="452" t="s">
        <v>191</v>
      </c>
      <c r="C48" s="453"/>
      <c r="D48" s="454"/>
      <c r="E48" s="482"/>
      <c r="F48" s="482"/>
      <c r="G48" s="453"/>
    </row>
    <row r="49" spans="1:7">
      <c r="B49" s="455">
        <v>27</v>
      </c>
      <c r="C49" s="456" t="s">
        <v>161</v>
      </c>
      <c r="D49" s="539"/>
      <c r="E49" s="518"/>
      <c r="F49" s="518"/>
      <c r="G49" s="519"/>
    </row>
    <row r="50" spans="1:7">
      <c r="B50" s="455">
        <v>28</v>
      </c>
      <c r="C50" s="526" t="s">
        <v>162</v>
      </c>
      <c r="D50" s="517"/>
      <c r="E50" s="518"/>
      <c r="F50" s="518"/>
      <c r="G50" s="519"/>
    </row>
    <row r="51" spans="1:7">
      <c r="B51" s="455">
        <v>29</v>
      </c>
      <c r="C51" s="456" t="s">
        <v>163</v>
      </c>
      <c r="D51" s="517"/>
      <c r="E51" s="518"/>
      <c r="F51" s="518"/>
      <c r="G51" s="519"/>
    </row>
    <row r="52" spans="1:7">
      <c r="B52" s="455">
        <v>30</v>
      </c>
      <c r="C52" s="526" t="s">
        <v>164</v>
      </c>
      <c r="D52" s="539"/>
      <c r="E52" s="518"/>
      <c r="F52" s="518"/>
      <c r="G52" s="519"/>
    </row>
    <row r="53" spans="1:7">
      <c r="B53" s="455">
        <v>31</v>
      </c>
      <c r="C53" s="456" t="s">
        <v>192</v>
      </c>
      <c r="D53" s="517"/>
      <c r="E53" s="518"/>
      <c r="F53" s="518"/>
      <c r="G53" s="519"/>
    </row>
    <row r="54" spans="1:7">
      <c r="B54" s="455">
        <v>32</v>
      </c>
      <c r="C54" s="526" t="s">
        <v>167</v>
      </c>
      <c r="D54" s="517"/>
      <c r="E54" s="518"/>
      <c r="F54" s="518"/>
      <c r="G54" s="519"/>
    </row>
    <row r="55" spans="1:7">
      <c r="B55" s="455">
        <v>33</v>
      </c>
      <c r="C55" s="456" t="s">
        <v>193</v>
      </c>
      <c r="D55" s="539"/>
      <c r="E55" s="518"/>
      <c r="F55" s="518"/>
      <c r="G55" s="519"/>
    </row>
    <row r="56" spans="1:7">
      <c r="B56" s="455">
        <v>34</v>
      </c>
      <c r="C56" s="526" t="s">
        <v>186</v>
      </c>
      <c r="D56" s="539"/>
      <c r="E56" s="518"/>
      <c r="F56" s="518"/>
      <c r="G56" s="519"/>
    </row>
    <row r="57" spans="1:7">
      <c r="B57" s="455">
        <v>35</v>
      </c>
      <c r="C57" s="456" t="s">
        <v>194</v>
      </c>
      <c r="D57" s="517"/>
      <c r="E57" s="518"/>
      <c r="F57" s="518"/>
      <c r="G57" s="519"/>
    </row>
    <row r="58" spans="1:7">
      <c r="B58" s="455"/>
      <c r="C58" s="457" t="s">
        <v>195</v>
      </c>
      <c r="D58" s="523"/>
      <c r="E58" s="524"/>
      <c r="F58" s="524"/>
      <c r="G58" s="525"/>
    </row>
    <row r="59" spans="1:7" ht="15" thickBot="1">
      <c r="B59" s="458"/>
      <c r="C59" s="540" t="s">
        <v>196</v>
      </c>
      <c r="D59" s="541"/>
      <c r="E59" s="542"/>
      <c r="F59" s="542"/>
      <c r="G59" s="543"/>
    </row>
    <row r="61" spans="1:7">
      <c r="A61" s="480"/>
      <c r="B61" s="480"/>
      <c r="C61" s="480"/>
      <c r="D61" s="480"/>
    </row>
    <row r="62" spans="1:7" ht="15" thickBot="1">
      <c r="A62" s="480"/>
      <c r="B62" s="544" t="s">
        <v>197</v>
      </c>
      <c r="C62" s="480"/>
      <c r="D62" s="480"/>
    </row>
    <row r="63" spans="1:7" ht="20.25" customHeight="1" thickBot="1">
      <c r="A63" s="480"/>
      <c r="B63" s="481" t="s">
        <v>198</v>
      </c>
      <c r="C63" s="480"/>
      <c r="D63" s="480"/>
      <c r="G63" s="545">
        <f>SUM(G5:G11)-G14-G15-G21</f>
        <v>0</v>
      </c>
    </row>
    <row r="64" spans="1:7">
      <c r="A64" s="480"/>
      <c r="B64" s="480"/>
      <c r="C64" s="480"/>
      <c r="D64" s="480"/>
    </row>
    <row r="65" spans="1:4">
      <c r="A65" s="480"/>
      <c r="B65" s="480"/>
      <c r="C65" s="480"/>
      <c r="D65" s="480"/>
    </row>
  </sheetData>
  <pageMargins left="0.5" right="0.5" top="0.75" bottom="0.5" header="0.3" footer="0.3"/>
  <pageSetup scale="96" fitToHeight="0" orientation="landscape" r:id="rId1"/>
  <headerFooter>
    <oddHeader xml:space="preserve">&amp;R&amp;16Appendix H - Cost Test&amp;11
</oddHeader>
  </headerFooter>
  <rowBreaks count="1" manualBreakCount="1">
    <brk id="30"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
  <sheetViews>
    <sheetView workbookViewId="0">
      <selection activeCell="F1" sqref="F1"/>
    </sheetView>
  </sheetViews>
  <sheetFormatPr defaultRowHeight="14.5"/>
  <cols>
    <col min="2" max="2" width="22.7265625" bestFit="1" customWidth="1"/>
  </cols>
  <sheetData>
    <row r="2" spans="2:2">
      <c r="B2" s="438" t="s">
        <v>91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K37"/>
  <sheetViews>
    <sheetView tabSelected="1" zoomScaleNormal="100" zoomScalePageLayoutView="50" workbookViewId="0">
      <pane ySplit="6" topLeftCell="A7" activePane="bottomLeft" state="frozen"/>
      <selection activeCell="D1" sqref="D1"/>
      <selection pane="bottomLeft" activeCell="E2" sqref="E2"/>
    </sheetView>
  </sheetViews>
  <sheetFormatPr defaultColWidth="9.26953125" defaultRowHeight="14.5"/>
  <cols>
    <col min="1" max="1" width="3.1796875" customWidth="1"/>
    <col min="2" max="2" width="22.1796875" customWidth="1"/>
    <col min="3" max="3" width="35" customWidth="1"/>
    <col min="4" max="5" width="13.54296875" customWidth="1"/>
    <col min="6" max="8" width="14.54296875" style="2" customWidth="1"/>
    <col min="9" max="9" width="14.54296875" style="3" customWidth="1"/>
    <col min="10" max="10" width="14.54296875" customWidth="1"/>
    <col min="11" max="11" width="14.81640625" customWidth="1"/>
    <col min="12" max="12" width="1.7265625" customWidth="1"/>
  </cols>
  <sheetData>
    <row r="1" spans="1:11" ht="23.5">
      <c r="A1" s="1" t="s">
        <v>28</v>
      </c>
      <c r="F1"/>
      <c r="G1"/>
      <c r="H1"/>
      <c r="I1"/>
    </row>
    <row r="2" spans="1:11">
      <c r="F2"/>
      <c r="G2"/>
      <c r="H2"/>
      <c r="I2"/>
    </row>
    <row r="3" spans="1:11" ht="19" thickBot="1">
      <c r="A3" s="4"/>
      <c r="B3" s="4" t="str">
        <f>'Participant-Spend'!B3</f>
        <v>For Period Ending PY23Q3</v>
      </c>
      <c r="C3" s="4"/>
      <c r="D3" s="4"/>
      <c r="E3" s="4"/>
      <c r="F3" s="4"/>
      <c r="G3" s="4"/>
      <c r="H3" s="4"/>
      <c r="I3" s="4"/>
      <c r="J3" s="4"/>
    </row>
    <row r="4" spans="1:11" ht="15" thickBot="1">
      <c r="A4" t="s">
        <v>29</v>
      </c>
      <c r="B4" s="570"/>
      <c r="C4" s="571"/>
      <c r="D4" s="577" t="s">
        <v>30</v>
      </c>
      <c r="E4" s="578"/>
      <c r="F4" s="578"/>
      <c r="G4" s="578"/>
      <c r="H4" s="578"/>
      <c r="I4" s="578"/>
      <c r="J4" s="578"/>
      <c r="K4" s="579"/>
    </row>
    <row r="5" spans="1:11" ht="21" customHeight="1">
      <c r="B5" s="83"/>
      <c r="C5" s="102"/>
      <c r="D5" s="5" t="s">
        <v>31</v>
      </c>
      <c r="E5" s="30" t="s">
        <v>32</v>
      </c>
      <c r="F5" s="5" t="s">
        <v>33</v>
      </c>
      <c r="G5" s="30" t="s">
        <v>34</v>
      </c>
      <c r="H5" s="30" t="s">
        <v>35</v>
      </c>
      <c r="I5" s="22" t="s">
        <v>36</v>
      </c>
      <c r="J5" s="104" t="s">
        <v>37</v>
      </c>
      <c r="K5" s="104" t="s">
        <v>38</v>
      </c>
    </row>
    <row r="6" spans="1:11" ht="48.5" thickBot="1">
      <c r="B6" s="84"/>
      <c r="C6" s="103"/>
      <c r="D6" s="286" t="s">
        <v>84</v>
      </c>
      <c r="E6" s="285" t="s">
        <v>85</v>
      </c>
      <c r="F6" s="19" t="s">
        <v>86</v>
      </c>
      <c r="G6" s="32" t="s">
        <v>42</v>
      </c>
      <c r="H6" s="32" t="s">
        <v>87</v>
      </c>
      <c r="I6" s="287" t="s">
        <v>88</v>
      </c>
      <c r="J6" s="288" t="s">
        <v>89</v>
      </c>
      <c r="K6" s="288" t="s">
        <v>90</v>
      </c>
    </row>
    <row r="7" spans="1:11" ht="17" thickBot="1">
      <c r="B7" s="49" t="s">
        <v>47</v>
      </c>
      <c r="C7" s="471" t="s">
        <v>48</v>
      </c>
      <c r="D7" s="146"/>
      <c r="E7" s="147"/>
      <c r="F7" s="148"/>
      <c r="G7" s="242"/>
      <c r="H7" s="148"/>
      <c r="I7" s="207"/>
      <c r="J7" s="147"/>
      <c r="K7" s="149"/>
    </row>
    <row r="8" spans="1:11">
      <c r="B8" s="584" t="s">
        <v>49</v>
      </c>
      <c r="C8" s="91" t="s">
        <v>50</v>
      </c>
      <c r="D8" s="125">
        <v>6832.666788845162</v>
      </c>
      <c r="E8" s="126"/>
      <c r="F8" s="125">
        <v>19616.972542146861</v>
      </c>
      <c r="G8" s="236"/>
      <c r="H8" s="125">
        <v>7467.4874</v>
      </c>
      <c r="I8" s="181">
        <v>0.99471650471181938</v>
      </c>
      <c r="J8" s="421">
        <v>79449.5938542816</v>
      </c>
      <c r="K8" s="51">
        <v>206307.16117437097</v>
      </c>
    </row>
    <row r="9" spans="1:11" ht="15" thickBot="1">
      <c r="B9" s="585"/>
      <c r="C9" s="224" t="s">
        <v>52</v>
      </c>
      <c r="D9" s="225">
        <v>43124.348457194392</v>
      </c>
      <c r="E9" s="226"/>
      <c r="F9" s="227">
        <v>228569.99212974642</v>
      </c>
      <c r="G9" s="252"/>
      <c r="H9" s="227">
        <v>47131.016199999998</v>
      </c>
      <c r="I9" s="228">
        <v>19.916805018563998</v>
      </c>
      <c r="J9" s="422">
        <v>573797.28111225681</v>
      </c>
      <c r="K9" s="229">
        <v>3158901.6532872566</v>
      </c>
    </row>
    <row r="10" spans="1:11" ht="18" customHeight="1" thickBot="1">
      <c r="B10" s="564"/>
      <c r="C10" s="230" t="s">
        <v>53</v>
      </c>
      <c r="D10" s="231">
        <v>49957.015246039555</v>
      </c>
      <c r="E10" s="232">
        <v>46072.038439999997</v>
      </c>
      <c r="F10" s="233">
        <v>248186.96467189328</v>
      </c>
      <c r="G10" s="223">
        <v>5.3868999999999998</v>
      </c>
      <c r="H10" s="233">
        <v>54598.503599999996</v>
      </c>
      <c r="I10" s="234">
        <v>20.911521523275816</v>
      </c>
      <c r="J10" s="423">
        <v>653246.87496653839</v>
      </c>
      <c r="K10" s="235">
        <v>3365208.8144616275</v>
      </c>
    </row>
    <row r="11" spans="1:11">
      <c r="B11" s="586" t="s">
        <v>54</v>
      </c>
      <c r="C11" s="219" t="s">
        <v>55</v>
      </c>
      <c r="D11" s="135">
        <v>408.70069375492801</v>
      </c>
      <c r="E11" s="126"/>
      <c r="F11" s="125">
        <v>1118.246532866588</v>
      </c>
      <c r="G11" s="236"/>
      <c r="H11" s="125">
        <v>446.67290000000003</v>
      </c>
      <c r="I11" s="181">
        <v>0</v>
      </c>
      <c r="J11" s="421">
        <v>6810.0617721936751</v>
      </c>
      <c r="K11" s="51">
        <v>19654.227066193675</v>
      </c>
    </row>
    <row r="12" spans="1:11" ht="15" thickBot="1">
      <c r="B12" s="587"/>
      <c r="C12" s="220" t="s">
        <v>56</v>
      </c>
      <c r="D12" s="138">
        <v>5359.7832035588899</v>
      </c>
      <c r="E12" s="218"/>
      <c r="F12" s="140">
        <v>14092.634837133161</v>
      </c>
      <c r="G12" s="253"/>
      <c r="H12" s="140">
        <v>5857.7587000000003</v>
      </c>
      <c r="I12" s="203">
        <v>1.1000262867999999</v>
      </c>
      <c r="J12" s="10">
        <v>74036.733895912912</v>
      </c>
      <c r="K12" s="89">
        <v>195144.96830591292</v>
      </c>
    </row>
    <row r="13" spans="1:11" ht="18" customHeight="1" thickBot="1">
      <c r="B13" s="569"/>
      <c r="C13" s="489" t="s">
        <v>57</v>
      </c>
      <c r="D13" s="231">
        <v>5768.4838973138176</v>
      </c>
      <c r="E13" s="232">
        <v>11355.275455000001</v>
      </c>
      <c r="F13" s="233">
        <v>15210.881369999748</v>
      </c>
      <c r="G13" s="223">
        <v>1.3394999999999999</v>
      </c>
      <c r="H13" s="233">
        <v>6304.4315999999999</v>
      </c>
      <c r="I13" s="234">
        <v>1.1000262867999999</v>
      </c>
      <c r="J13" s="423">
        <v>80846.795668106584</v>
      </c>
      <c r="K13" s="235">
        <v>214799.19537210659</v>
      </c>
    </row>
    <row r="14" spans="1:11" ht="15" thickBot="1">
      <c r="B14" s="564" t="s">
        <v>58</v>
      </c>
      <c r="C14" s="42" t="s">
        <v>59</v>
      </c>
      <c r="D14" s="141">
        <v>981.93120294799996</v>
      </c>
      <c r="E14" s="217">
        <v>3047.8730850000002</v>
      </c>
      <c r="F14" s="41">
        <v>32129.909275466998</v>
      </c>
      <c r="G14" s="254">
        <v>10.541700000000001</v>
      </c>
      <c r="H14" s="41">
        <v>1073.1621</v>
      </c>
      <c r="I14" s="204">
        <v>1.190344957902</v>
      </c>
      <c r="J14" s="424">
        <v>18462.684384475997</v>
      </c>
      <c r="K14" s="90">
        <v>480229.62491917604</v>
      </c>
    </row>
    <row r="15" spans="1:11" ht="36.75" customHeight="1" thickBot="1">
      <c r="B15" s="39" t="s">
        <v>60</v>
      </c>
      <c r="C15" s="39" t="s">
        <v>61</v>
      </c>
      <c r="D15" s="142">
        <v>11943.058999999999</v>
      </c>
      <c r="E15" s="143">
        <v>115330.950635</v>
      </c>
      <c r="F15" s="142">
        <v>40555.375999999997</v>
      </c>
      <c r="G15" s="240">
        <v>0.35160000000000002</v>
      </c>
      <c r="H15" s="199">
        <v>13052.684300000001</v>
      </c>
      <c r="I15" s="205">
        <v>0</v>
      </c>
      <c r="J15" s="200">
        <v>11943.058999999999</v>
      </c>
      <c r="K15" s="201">
        <v>40555.375999999997</v>
      </c>
    </row>
    <row r="16" spans="1:11" ht="21" customHeight="1" thickBot="1">
      <c r="B16" s="53" t="s">
        <v>62</v>
      </c>
      <c r="C16" s="61"/>
      <c r="D16" s="144">
        <v>68650.489346301372</v>
      </c>
      <c r="E16" s="145">
        <v>175806.13761500001</v>
      </c>
      <c r="F16" s="58">
        <v>336083.13131735998</v>
      </c>
      <c r="G16" s="241">
        <v>1.9119999999999999</v>
      </c>
      <c r="H16" s="58">
        <v>75028.781599999988</v>
      </c>
      <c r="I16" s="206">
        <v>23.201892767977814</v>
      </c>
      <c r="J16" s="28">
        <v>764499.41401912109</v>
      </c>
      <c r="K16" s="59">
        <v>4100793.0107529103</v>
      </c>
    </row>
    <row r="17" spans="2:11" ht="15" thickBot="1">
      <c r="B17" s="590" t="s">
        <v>63</v>
      </c>
      <c r="C17" s="591"/>
      <c r="D17" s="474"/>
      <c r="E17" s="475"/>
      <c r="F17" s="476"/>
      <c r="G17" s="477"/>
      <c r="H17" s="476"/>
      <c r="I17" s="478"/>
      <c r="J17" s="475"/>
      <c r="K17" s="479"/>
    </row>
    <row r="18" spans="2:11" ht="15" thickBot="1">
      <c r="B18" s="470" t="s">
        <v>63</v>
      </c>
      <c r="C18" s="471" t="s">
        <v>64</v>
      </c>
      <c r="D18" s="472"/>
      <c r="E18" s="176"/>
      <c r="F18" s="473"/>
      <c r="G18" s="251"/>
      <c r="H18" s="28"/>
      <c r="I18" s="14"/>
      <c r="J18" s="14"/>
      <c r="K18" s="420"/>
    </row>
    <row r="19" spans="2:11" ht="15" thickBot="1">
      <c r="B19" s="48" t="s">
        <v>65</v>
      </c>
      <c r="C19" s="565" t="s">
        <v>66</v>
      </c>
      <c r="D19" s="135">
        <v>4050.0773069238185</v>
      </c>
      <c r="E19" s="136">
        <v>51260.583794999999</v>
      </c>
      <c r="F19" s="125">
        <v>11320.645234124851</v>
      </c>
      <c r="G19" s="243">
        <v>0.2208</v>
      </c>
      <c r="H19" s="125">
        <v>4426.3684999999996</v>
      </c>
      <c r="I19" s="181">
        <v>2.5628960279280761</v>
      </c>
      <c r="J19" s="421">
        <v>60035.754491668507</v>
      </c>
      <c r="K19" s="51">
        <v>168398.37420117372</v>
      </c>
    </row>
    <row r="20" spans="2:11">
      <c r="B20" s="588" t="s">
        <v>67</v>
      </c>
      <c r="C20" s="46" t="s">
        <v>68</v>
      </c>
      <c r="D20" s="152">
        <v>109334.3880327612</v>
      </c>
      <c r="E20" s="153">
        <v>189507.386665</v>
      </c>
      <c r="F20" s="12">
        <v>314921.09041497088</v>
      </c>
      <c r="G20" s="244">
        <v>1.6617999999999999</v>
      </c>
      <c r="H20" s="12">
        <v>119492.6067</v>
      </c>
      <c r="I20" s="208">
        <v>62.681924536247941</v>
      </c>
      <c r="J20" s="12">
        <v>1198421.1414512179</v>
      </c>
      <c r="K20" s="412">
        <v>4176798.9781896211</v>
      </c>
    </row>
    <row r="21" spans="2:11">
      <c r="B21" s="588"/>
      <c r="C21" s="43" t="s">
        <v>69</v>
      </c>
      <c r="D21" s="154">
        <v>2784.9097035999998</v>
      </c>
      <c r="E21" s="155">
        <v>43394.374405000002</v>
      </c>
      <c r="F21" s="156">
        <v>11444.891461740001</v>
      </c>
      <c r="G21" s="245">
        <v>0.26369999999999999</v>
      </c>
      <c r="H21" s="156">
        <v>3043.6547</v>
      </c>
      <c r="I21" s="209">
        <v>1.7652137510000001</v>
      </c>
      <c r="J21" s="156">
        <v>35260.818174</v>
      </c>
      <c r="K21" s="413">
        <v>156444.31544482001</v>
      </c>
    </row>
    <row r="22" spans="2:11">
      <c r="B22" s="589"/>
      <c r="C22" s="43" t="s">
        <v>70</v>
      </c>
      <c r="D22" s="157">
        <v>0</v>
      </c>
      <c r="E22" s="158">
        <v>9156.6279169999998</v>
      </c>
      <c r="F22" s="9">
        <v>0</v>
      </c>
      <c r="G22" s="246">
        <v>0</v>
      </c>
      <c r="H22" s="9">
        <v>0</v>
      </c>
      <c r="I22" s="210">
        <v>0</v>
      </c>
      <c r="J22" s="9">
        <v>0</v>
      </c>
      <c r="K22" s="414">
        <v>0</v>
      </c>
    </row>
    <row r="23" spans="2:11" ht="15" thickBot="1">
      <c r="B23" s="589"/>
      <c r="C23" s="85" t="s">
        <v>71</v>
      </c>
      <c r="D23" s="159">
        <v>1113.5381678086319</v>
      </c>
      <c r="E23" s="139">
        <v>389.45351799999997</v>
      </c>
      <c r="F23" s="10">
        <v>2022.427167808632</v>
      </c>
      <c r="G23" s="247">
        <v>5.1929999999999996</v>
      </c>
      <c r="H23" s="10">
        <v>1216.9965999999999</v>
      </c>
      <c r="I23" s="203">
        <v>0.352358458333</v>
      </c>
      <c r="J23" s="10">
        <v>17604.990199923712</v>
      </c>
      <c r="K23" s="89">
        <v>31238.325199923711</v>
      </c>
    </row>
    <row r="24" spans="2:11" s="18" customFormat="1" ht="21" customHeight="1" thickBot="1">
      <c r="B24" s="16" t="s">
        <v>72</v>
      </c>
      <c r="C24" s="38"/>
      <c r="D24" s="160">
        <v>117282.91321109365</v>
      </c>
      <c r="E24" s="145">
        <v>293708.42629999999</v>
      </c>
      <c r="F24" s="28">
        <v>339709.05427864438</v>
      </c>
      <c r="G24" s="241">
        <v>1.157</v>
      </c>
      <c r="H24" s="35">
        <v>128179.6265</v>
      </c>
      <c r="I24" s="206">
        <v>67.362392773509029</v>
      </c>
      <c r="J24" s="28">
        <v>1311322.70431681</v>
      </c>
      <c r="K24" s="59">
        <v>4532879.9930355381</v>
      </c>
    </row>
    <row r="25" spans="2:11" ht="15" thickBot="1">
      <c r="B25" s="592" t="s">
        <v>73</v>
      </c>
      <c r="C25" s="593"/>
      <c r="D25" s="161"/>
      <c r="E25" s="162"/>
      <c r="F25" s="162"/>
      <c r="G25" s="248"/>
      <c r="H25" s="162"/>
      <c r="I25" s="211"/>
      <c r="J25" s="162"/>
      <c r="K25" s="415"/>
    </row>
    <row r="26" spans="2:11">
      <c r="B26" s="581" t="s">
        <v>73</v>
      </c>
      <c r="C26" s="67" t="s">
        <v>74</v>
      </c>
      <c r="D26" s="164"/>
      <c r="E26" s="165"/>
      <c r="F26" s="166"/>
      <c r="G26" s="249"/>
      <c r="H26" s="166"/>
      <c r="I26" s="212"/>
      <c r="J26" s="167"/>
      <c r="K26" s="416"/>
    </row>
    <row r="27" spans="2:11" ht="18" customHeight="1">
      <c r="B27" s="582"/>
      <c r="C27" s="68" t="s">
        <v>75</v>
      </c>
      <c r="D27" s="168">
        <v>1983.8323493191292</v>
      </c>
      <c r="E27" s="155">
        <v>17675.226332999999</v>
      </c>
      <c r="F27" s="156">
        <v>4154.6376920377779</v>
      </c>
      <c r="G27" s="245">
        <v>0.23499999999999999</v>
      </c>
      <c r="H27" s="156">
        <v>2168.1495</v>
      </c>
      <c r="I27" s="209">
        <v>0.312937336733</v>
      </c>
      <c r="J27" s="20">
        <v>26319.919902346708</v>
      </c>
      <c r="K27" s="417">
        <v>55098.398186346705</v>
      </c>
    </row>
    <row r="28" spans="2:11">
      <c r="B28" s="582"/>
      <c r="C28" s="68" t="s">
        <v>76</v>
      </c>
      <c r="D28" s="169"/>
      <c r="E28" s="128"/>
      <c r="F28" s="130"/>
      <c r="G28" s="237"/>
      <c r="H28" s="130"/>
      <c r="I28" s="213"/>
      <c r="J28" s="170"/>
      <c r="K28" s="418"/>
    </row>
    <row r="29" spans="2:11" ht="15" thickBot="1">
      <c r="B29" s="583"/>
      <c r="C29" s="69" t="s">
        <v>71</v>
      </c>
      <c r="D29" s="171"/>
      <c r="E29" s="172"/>
      <c r="F29" s="173"/>
      <c r="G29" s="250"/>
      <c r="H29" s="173"/>
      <c r="I29" s="214"/>
      <c r="J29" s="174"/>
      <c r="K29" s="419"/>
    </row>
    <row r="30" spans="2:11" ht="18" customHeight="1" thickBot="1">
      <c r="B30" s="13" t="s">
        <v>77</v>
      </c>
      <c r="C30" s="66"/>
      <c r="D30" s="175">
        <v>1983.8323493191292</v>
      </c>
      <c r="E30" s="176">
        <v>17675.226332999999</v>
      </c>
      <c r="F30" s="176">
        <v>4154.6376920377779</v>
      </c>
      <c r="G30" s="251">
        <v>0.23499999999999999</v>
      </c>
      <c r="H30" s="176">
        <v>2168.1495</v>
      </c>
      <c r="I30" s="215">
        <v>0.312937336733</v>
      </c>
      <c r="J30" s="14">
        <v>26319.919902346708</v>
      </c>
      <c r="K30" s="420">
        <v>55098.398186346705</v>
      </c>
    </row>
    <row r="31" spans="2:11" ht="15" thickBot="1">
      <c r="B31" s="594" t="s">
        <v>78</v>
      </c>
      <c r="C31" s="595"/>
      <c r="D31" s="161"/>
      <c r="E31" s="162"/>
      <c r="F31" s="162"/>
      <c r="G31" s="248"/>
      <c r="H31" s="162"/>
      <c r="I31" s="211"/>
      <c r="J31" s="162"/>
      <c r="K31" s="415"/>
    </row>
    <row r="32" spans="2:11" ht="15" thickBot="1">
      <c r="B32" s="15" t="s">
        <v>79</v>
      </c>
      <c r="C32" s="428"/>
      <c r="D32" s="164"/>
      <c r="E32" s="165"/>
      <c r="F32" s="166"/>
      <c r="G32" s="249"/>
      <c r="H32" s="166"/>
      <c r="I32" s="214"/>
      <c r="J32" s="93"/>
      <c r="K32" s="93"/>
    </row>
    <row r="33" spans="2:11" ht="15" thickBot="1">
      <c r="B33" s="16" t="s">
        <v>80</v>
      </c>
      <c r="C33" s="23"/>
      <c r="D33" s="164"/>
      <c r="E33" s="165"/>
      <c r="F33" s="166"/>
      <c r="G33" s="249"/>
      <c r="H33" s="166"/>
      <c r="I33" s="214"/>
      <c r="J33" s="93"/>
      <c r="K33" s="93"/>
    </row>
    <row r="34" spans="2:11" ht="12" customHeight="1">
      <c r="B34" s="24"/>
      <c r="C34" s="25"/>
      <c r="D34" s="179"/>
      <c r="E34" s="147"/>
      <c r="F34" s="147"/>
      <c r="G34" s="242"/>
      <c r="H34" s="147"/>
      <c r="I34" s="207"/>
      <c r="J34" s="180"/>
      <c r="K34" s="180"/>
    </row>
    <row r="35" spans="2:11" ht="21" customHeight="1" thickBot="1">
      <c r="B35" s="16" t="s">
        <v>81</v>
      </c>
      <c r="C35" s="23"/>
      <c r="D35" s="177">
        <v>187917.23490671415</v>
      </c>
      <c r="E35" s="178">
        <v>487189.790248</v>
      </c>
      <c r="F35" s="17">
        <v>679946.8232880421</v>
      </c>
      <c r="G35" s="241">
        <v>1.3959999999999999</v>
      </c>
      <c r="H35" s="17">
        <v>205376.5576</v>
      </c>
      <c r="I35" s="216">
        <v>90.87722287821984</v>
      </c>
      <c r="J35" s="44">
        <v>2102142.0382382777</v>
      </c>
      <c r="K35" s="44">
        <v>8688771.4019747954</v>
      </c>
    </row>
    <row r="36" spans="2:11" ht="32.15" customHeight="1">
      <c r="B36" s="596" t="s">
        <v>82</v>
      </c>
      <c r="C36" s="596"/>
      <c r="D36" s="596"/>
      <c r="E36" s="596"/>
      <c r="F36" s="596"/>
      <c r="G36" s="596"/>
      <c r="H36" s="596"/>
      <c r="I36" s="596"/>
      <c r="J36" s="596"/>
      <c r="K36" s="18"/>
    </row>
    <row r="37" spans="2:11" ht="32.15" customHeight="1">
      <c r="B37" s="572" t="s">
        <v>83</v>
      </c>
      <c r="C37" s="572"/>
      <c r="D37" s="572"/>
      <c r="E37" s="572"/>
      <c r="F37" s="572"/>
      <c r="G37" s="572"/>
      <c r="H37" s="572"/>
      <c r="I37" s="572"/>
      <c r="J37" s="572"/>
    </row>
  </sheetData>
  <mergeCells count="10">
    <mergeCell ref="D4:K4"/>
    <mergeCell ref="B36:J36"/>
    <mergeCell ref="B37:J37"/>
    <mergeCell ref="B26:B29"/>
    <mergeCell ref="B8:B9"/>
    <mergeCell ref="B20:B23"/>
    <mergeCell ref="B11:B12"/>
    <mergeCell ref="B17:C17"/>
    <mergeCell ref="B25:C25"/>
    <mergeCell ref="B31:C31"/>
  </mergeCells>
  <pageMargins left="0.7" right="0.7" top="0.75" bottom="0.5" header="0.3" footer="0.3"/>
  <pageSetup scale="69" orientation="landscape" r:id="rId1"/>
  <headerFooter>
    <oddHeader>&amp;R&amp;16Appendix B - Qtr Electric Master</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K37"/>
  <sheetViews>
    <sheetView zoomScaleNormal="100" zoomScalePageLayoutView="75" workbookViewId="0">
      <pane ySplit="6" topLeftCell="A13" activePane="bottomLeft" state="frozen"/>
      <selection activeCell="D1" sqref="D1"/>
      <selection pane="bottomLeft" activeCell="G1" sqref="G1"/>
    </sheetView>
  </sheetViews>
  <sheetFormatPr defaultColWidth="9.26953125" defaultRowHeight="14.5"/>
  <cols>
    <col min="1" max="1" width="2.7265625" customWidth="1"/>
    <col min="2" max="2" width="22.1796875" customWidth="1"/>
    <col min="3" max="3" width="35" customWidth="1"/>
    <col min="4" max="5" width="13.54296875" customWidth="1"/>
    <col min="6" max="8" width="14.54296875" style="2" customWidth="1"/>
    <col min="9" max="9" width="14.54296875" style="3" customWidth="1"/>
    <col min="10" max="10" width="14.54296875" customWidth="1"/>
    <col min="11" max="11" width="15.26953125" customWidth="1"/>
    <col min="12" max="12" width="1.7265625" customWidth="1"/>
  </cols>
  <sheetData>
    <row r="1" spans="1:11" ht="23.5">
      <c r="A1" s="1" t="s">
        <v>28</v>
      </c>
      <c r="F1"/>
      <c r="G1"/>
      <c r="H1"/>
      <c r="I1"/>
    </row>
    <row r="2" spans="1:11">
      <c r="F2"/>
      <c r="G2"/>
      <c r="H2"/>
      <c r="I2"/>
    </row>
    <row r="3" spans="1:11" ht="19" thickBot="1">
      <c r="A3" s="4"/>
      <c r="B3" s="4" t="str">
        <f>'Participant-Spend'!B3</f>
        <v>For Period Ending PY23Q3</v>
      </c>
      <c r="C3" s="4"/>
      <c r="D3" s="4"/>
      <c r="E3" s="4"/>
      <c r="F3" s="4"/>
      <c r="G3" s="4"/>
      <c r="H3" s="4"/>
      <c r="I3" s="4"/>
      <c r="J3" s="4"/>
    </row>
    <row r="4" spans="1:11" ht="15" thickBot="1">
      <c r="A4" t="s">
        <v>29</v>
      </c>
      <c r="B4" s="570"/>
      <c r="C4" s="571"/>
      <c r="D4" s="577" t="s">
        <v>30</v>
      </c>
      <c r="E4" s="578"/>
      <c r="F4" s="578"/>
      <c r="G4" s="578"/>
      <c r="H4" s="578"/>
      <c r="I4" s="578"/>
      <c r="J4" s="578"/>
      <c r="K4" s="579"/>
    </row>
    <row r="5" spans="1:11" ht="21" customHeight="1">
      <c r="B5" s="83"/>
      <c r="C5" s="102"/>
      <c r="D5" s="5" t="s">
        <v>31</v>
      </c>
      <c r="E5" s="30" t="s">
        <v>32</v>
      </c>
      <c r="F5" s="5" t="s">
        <v>33</v>
      </c>
      <c r="G5" s="30" t="s">
        <v>34</v>
      </c>
      <c r="H5" s="30" t="s">
        <v>35</v>
      </c>
      <c r="I5" s="22" t="s">
        <v>36</v>
      </c>
      <c r="J5" s="22" t="s">
        <v>37</v>
      </c>
      <c r="K5" s="6" t="s">
        <v>38</v>
      </c>
    </row>
    <row r="6" spans="1:11" ht="48.5" thickBot="1">
      <c r="B6" s="84"/>
      <c r="C6" s="103"/>
      <c r="D6" s="31" t="s">
        <v>39</v>
      </c>
      <c r="E6" s="31" t="s">
        <v>40</v>
      </c>
      <c r="F6" s="19" t="s">
        <v>41</v>
      </c>
      <c r="G6" s="32" t="s">
        <v>42</v>
      </c>
      <c r="H6" s="32" t="s">
        <v>43</v>
      </c>
      <c r="I6" s="7" t="s">
        <v>44</v>
      </c>
      <c r="J6" s="122" t="s">
        <v>45</v>
      </c>
      <c r="K6" s="425" t="s">
        <v>46</v>
      </c>
    </row>
    <row r="7" spans="1:11" ht="17" thickBot="1">
      <c r="B7" s="49" t="s">
        <v>47</v>
      </c>
      <c r="C7" s="471" t="s">
        <v>48</v>
      </c>
      <c r="D7" s="474"/>
      <c r="E7" s="475"/>
      <c r="F7" s="476"/>
      <c r="G7" s="477"/>
      <c r="H7" s="476"/>
      <c r="I7" s="478"/>
      <c r="J7" s="475"/>
      <c r="K7" s="479"/>
    </row>
    <row r="8" spans="1:11">
      <c r="B8" s="584" t="s">
        <v>49</v>
      </c>
      <c r="C8" s="91" t="s">
        <v>50</v>
      </c>
      <c r="D8" s="125">
        <v>50078.053183201089</v>
      </c>
      <c r="E8" s="126"/>
      <c r="F8" s="125">
        <v>251934.61365111076</v>
      </c>
      <c r="G8" s="236"/>
      <c r="H8" s="137">
        <v>54730.787100000001</v>
      </c>
      <c r="I8" s="256" t="s">
        <v>51</v>
      </c>
      <c r="J8" s="421">
        <v>394694.44780716253</v>
      </c>
      <c r="K8" s="51">
        <v>1920014.9975582301</v>
      </c>
    </row>
    <row r="9" spans="1:11" ht="15" thickBot="1">
      <c r="B9" s="585"/>
      <c r="C9" s="224" t="s">
        <v>52</v>
      </c>
      <c r="D9" s="127">
        <v>48723.000062362618</v>
      </c>
      <c r="E9" s="128"/>
      <c r="F9" s="129">
        <v>597500.77389595169</v>
      </c>
      <c r="G9" s="237"/>
      <c r="H9" s="9">
        <v>53249.836499999998</v>
      </c>
      <c r="I9" s="257" t="s">
        <v>51</v>
      </c>
      <c r="J9" s="8">
        <v>636396.43414636597</v>
      </c>
      <c r="K9" s="52">
        <v>5676381.8199115302</v>
      </c>
    </row>
    <row r="10" spans="1:11" ht="18" customHeight="1" thickBot="1">
      <c r="B10" s="564"/>
      <c r="C10" s="230" t="s">
        <v>53</v>
      </c>
      <c r="D10" s="131">
        <v>98801.0532455637</v>
      </c>
      <c r="E10" s="132">
        <v>376750.22499800002</v>
      </c>
      <c r="F10" s="133">
        <v>849435.38754706248</v>
      </c>
      <c r="G10" s="238">
        <v>2.2549999999999999</v>
      </c>
      <c r="H10" s="134">
        <v>107980.62360000001</v>
      </c>
      <c r="I10" s="258"/>
      <c r="J10" s="426">
        <v>1031090.8819535285</v>
      </c>
      <c r="K10" s="88">
        <v>7596396.8174697608</v>
      </c>
    </row>
    <row r="11" spans="1:11">
      <c r="B11" s="586" t="s">
        <v>54</v>
      </c>
      <c r="C11" s="219" t="s">
        <v>55</v>
      </c>
      <c r="D11" s="135">
        <v>23979.386044070379</v>
      </c>
      <c r="E11" s="126"/>
      <c r="F11" s="125">
        <v>60412.422733094019</v>
      </c>
      <c r="G11" s="236"/>
      <c r="H11" s="137">
        <v>26207.302199999998</v>
      </c>
      <c r="I11" s="256" t="s">
        <v>51</v>
      </c>
      <c r="J11" s="421">
        <v>477279.68066633499</v>
      </c>
      <c r="K11" s="51">
        <v>1240875.0394399595</v>
      </c>
    </row>
    <row r="12" spans="1:11" ht="15" thickBot="1">
      <c r="B12" s="587"/>
      <c r="C12" s="220" t="s">
        <v>56</v>
      </c>
      <c r="D12" s="138">
        <v>23445.507008386045</v>
      </c>
      <c r="E12" s="128"/>
      <c r="F12" s="129">
        <v>61706.110370900264</v>
      </c>
      <c r="G12" s="237"/>
      <c r="H12" s="11">
        <v>25623.820599999999</v>
      </c>
      <c r="I12" s="259" t="s">
        <v>51</v>
      </c>
      <c r="J12" s="10">
        <v>220268.76610160936</v>
      </c>
      <c r="K12" s="89">
        <v>597450.80241460935</v>
      </c>
    </row>
    <row r="13" spans="1:11" ht="18" customHeight="1" thickBot="1">
      <c r="B13" s="569"/>
      <c r="C13" s="230" t="s">
        <v>57</v>
      </c>
      <c r="D13" s="231">
        <v>47424.89305245642</v>
      </c>
      <c r="E13" s="132">
        <v>91446.277765000006</v>
      </c>
      <c r="F13" s="133">
        <v>122118.53310399428</v>
      </c>
      <c r="G13" s="238">
        <v>1.3353999999999999</v>
      </c>
      <c r="H13" s="233">
        <v>51831.122799999997</v>
      </c>
      <c r="I13" s="260"/>
      <c r="J13" s="423">
        <v>697548.44676794438</v>
      </c>
      <c r="K13" s="235">
        <v>1838325.8418545688</v>
      </c>
    </row>
    <row r="14" spans="1:11" ht="15" thickBot="1">
      <c r="B14" s="564" t="s">
        <v>58</v>
      </c>
      <c r="C14" s="42" t="s">
        <v>59</v>
      </c>
      <c r="D14" s="183">
        <v>10907.343136</v>
      </c>
      <c r="E14" s="200">
        <v>103978.059999</v>
      </c>
      <c r="F14" s="221">
        <v>30550.716257229138</v>
      </c>
      <c r="G14" s="239">
        <v>0.29380000000000001</v>
      </c>
      <c r="H14" s="182">
        <v>11920.7405</v>
      </c>
      <c r="I14" s="261" t="s">
        <v>51</v>
      </c>
      <c r="J14" s="427">
        <v>142468.52573945429</v>
      </c>
      <c r="K14" s="222">
        <v>440436.73742005427</v>
      </c>
    </row>
    <row r="15" spans="1:11" ht="37" customHeight="1" thickBot="1">
      <c r="B15" s="39" t="s">
        <v>60</v>
      </c>
      <c r="C15" s="39" t="s">
        <v>61</v>
      </c>
      <c r="D15" s="142">
        <v>174961.40000000002</v>
      </c>
      <c r="E15" s="143">
        <v>786327.52948699996</v>
      </c>
      <c r="F15" s="199">
        <v>330196.59999999998</v>
      </c>
      <c r="G15" s="240">
        <v>0.4199</v>
      </c>
      <c r="H15" s="200">
        <v>191217.00080000001</v>
      </c>
      <c r="I15" s="262" t="s">
        <v>51</v>
      </c>
      <c r="J15" s="200">
        <v>174961.40000000002</v>
      </c>
      <c r="K15" s="201">
        <v>330196.59999999998</v>
      </c>
    </row>
    <row r="16" spans="1:11" ht="21" customHeight="1" thickBot="1">
      <c r="B16" s="53" t="s">
        <v>62</v>
      </c>
      <c r="C16" s="61"/>
      <c r="D16" s="144">
        <v>332094.6894340202</v>
      </c>
      <c r="E16" s="145">
        <v>1358502.092249</v>
      </c>
      <c r="F16" s="58">
        <v>1332301.2369082859</v>
      </c>
      <c r="G16" s="241">
        <v>0.98099999999999998</v>
      </c>
      <c r="H16" s="202">
        <v>362949.48770000006</v>
      </c>
      <c r="I16" s="263" t="s">
        <v>51</v>
      </c>
      <c r="J16" s="28">
        <v>2046069.2544609271</v>
      </c>
      <c r="K16" s="59">
        <v>10205355.996744383</v>
      </c>
    </row>
    <row r="17" spans="2:11" ht="15" thickBot="1">
      <c r="B17" s="590" t="s">
        <v>63</v>
      </c>
      <c r="C17" s="591"/>
      <c r="D17" s="474"/>
      <c r="E17" s="475"/>
      <c r="F17" s="476"/>
      <c r="G17" s="477"/>
      <c r="H17" s="476"/>
      <c r="I17" s="478"/>
      <c r="J17" s="475"/>
      <c r="K17" s="479"/>
    </row>
    <row r="18" spans="2:11" ht="15" thickBot="1">
      <c r="B18" s="470" t="s">
        <v>63</v>
      </c>
      <c r="C18" s="471" t="s">
        <v>64</v>
      </c>
      <c r="D18" s="472"/>
      <c r="E18" s="176"/>
      <c r="F18" s="473"/>
      <c r="G18" s="251"/>
      <c r="H18" s="28"/>
      <c r="I18" s="14"/>
      <c r="J18" s="14"/>
      <c r="K18" s="420"/>
    </row>
    <row r="19" spans="2:11" ht="15" thickBot="1">
      <c r="B19" s="48" t="s">
        <v>65</v>
      </c>
      <c r="C19" s="565" t="s">
        <v>66</v>
      </c>
      <c r="D19" s="135">
        <v>12503.952297651869</v>
      </c>
      <c r="E19" s="136">
        <v>20254.331986000001</v>
      </c>
      <c r="F19" s="125">
        <v>56130.347017323395</v>
      </c>
      <c r="G19" s="243">
        <v>2.7713000000000001</v>
      </c>
      <c r="H19" s="182">
        <v>13665.69</v>
      </c>
      <c r="I19" s="256" t="s">
        <v>51</v>
      </c>
      <c r="J19" s="421">
        <v>199963.34627277331</v>
      </c>
      <c r="K19" s="51">
        <v>984520.73780638236</v>
      </c>
    </row>
    <row r="20" spans="2:11">
      <c r="B20" s="588" t="s">
        <v>67</v>
      </c>
      <c r="C20" s="46" t="s">
        <v>68</v>
      </c>
      <c r="D20" s="152">
        <v>58192.709629999998</v>
      </c>
      <c r="E20" s="153">
        <v>517563.41082500003</v>
      </c>
      <c r="F20" s="12">
        <v>66451.262130000003</v>
      </c>
      <c r="G20" s="244">
        <v>0.12839999999999999</v>
      </c>
      <c r="H20" s="12">
        <v>63599.373399999997</v>
      </c>
      <c r="I20" s="264" t="s">
        <v>51</v>
      </c>
      <c r="J20" s="12">
        <v>327271.16206000006</v>
      </c>
      <c r="K20" s="412">
        <v>482892.59061000007</v>
      </c>
    </row>
    <row r="21" spans="2:11">
      <c r="B21" s="588"/>
      <c r="C21" s="43" t="s">
        <v>69</v>
      </c>
      <c r="D21" s="154">
        <v>16639.924999999996</v>
      </c>
      <c r="E21" s="155">
        <v>28745.094886999999</v>
      </c>
      <c r="F21" s="156">
        <v>31510.690999999992</v>
      </c>
      <c r="G21" s="245">
        <v>1.0962000000000001</v>
      </c>
      <c r="H21" s="156">
        <v>18185.934499999999</v>
      </c>
      <c r="I21" s="265" t="s">
        <v>51</v>
      </c>
      <c r="J21" s="156">
        <v>189065.084</v>
      </c>
      <c r="K21" s="413">
        <v>326274.62700000015</v>
      </c>
    </row>
    <row r="22" spans="2:11">
      <c r="B22" s="589"/>
      <c r="C22" s="43" t="s">
        <v>70</v>
      </c>
      <c r="D22" s="157">
        <v>0</v>
      </c>
      <c r="E22" s="158">
        <v>17185.554628000002</v>
      </c>
      <c r="F22" s="9">
        <v>0</v>
      </c>
      <c r="G22" s="246">
        <v>0</v>
      </c>
      <c r="H22" s="9">
        <v>0</v>
      </c>
      <c r="I22" s="257" t="s">
        <v>51</v>
      </c>
      <c r="J22" s="9">
        <v>0</v>
      </c>
      <c r="K22" s="414">
        <v>0</v>
      </c>
    </row>
    <row r="23" spans="2:11" ht="15" thickBot="1">
      <c r="B23" s="589"/>
      <c r="C23" s="85" t="s">
        <v>71</v>
      </c>
      <c r="D23" s="159">
        <v>-23.1274090689</v>
      </c>
      <c r="E23" s="139">
        <v>3700.8370159999999</v>
      </c>
      <c r="F23" s="10">
        <v>-23.1274090689</v>
      </c>
      <c r="G23" s="247"/>
      <c r="H23" s="10">
        <v>-25.276199999999999</v>
      </c>
      <c r="I23" s="259" t="s">
        <v>51</v>
      </c>
      <c r="J23" s="10">
        <v>-235.80539030790001</v>
      </c>
      <c r="K23" s="89">
        <v>-235.80539030790001</v>
      </c>
    </row>
    <row r="24" spans="2:11" s="18" customFormat="1" ht="21" customHeight="1" thickBot="1">
      <c r="B24" s="16" t="s">
        <v>72</v>
      </c>
      <c r="C24" s="38"/>
      <c r="D24" s="160">
        <v>87313.459518582968</v>
      </c>
      <c r="E24" s="145">
        <v>587449.22934199998</v>
      </c>
      <c r="F24" s="28">
        <v>154069.17273825451</v>
      </c>
      <c r="G24" s="241">
        <v>0.26200000000000001</v>
      </c>
      <c r="H24" s="202">
        <v>95425.721700000009</v>
      </c>
      <c r="I24" s="263" t="s">
        <v>51</v>
      </c>
      <c r="J24" s="28">
        <v>716063.78694246546</v>
      </c>
      <c r="K24" s="59">
        <v>1793452.1500260746</v>
      </c>
    </row>
    <row r="25" spans="2:11" ht="15" thickBot="1">
      <c r="B25" s="592" t="s">
        <v>73</v>
      </c>
      <c r="C25" s="593"/>
      <c r="D25" s="161"/>
      <c r="E25" s="162"/>
      <c r="F25" s="162"/>
      <c r="G25" s="248"/>
      <c r="H25" s="162"/>
      <c r="I25" s="162"/>
      <c r="J25" s="162"/>
      <c r="K25" s="415"/>
    </row>
    <row r="26" spans="2:11">
      <c r="B26" s="581" t="s">
        <v>73</v>
      </c>
      <c r="C26" s="67" t="s">
        <v>74</v>
      </c>
      <c r="D26" s="164"/>
      <c r="E26" s="165"/>
      <c r="F26" s="166"/>
      <c r="G26" s="249"/>
      <c r="H26" s="166"/>
      <c r="I26" s="167"/>
      <c r="J26" s="167"/>
      <c r="K26" s="416"/>
    </row>
    <row r="27" spans="2:11" ht="18" customHeight="1">
      <c r="B27" s="582"/>
      <c r="C27" s="68" t="s">
        <v>75</v>
      </c>
      <c r="D27" s="168">
        <v>15252.354279212583</v>
      </c>
      <c r="E27" s="255">
        <v>27715.937621000001</v>
      </c>
      <c r="F27" s="156">
        <v>40861.130574212584</v>
      </c>
      <c r="G27" s="245">
        <v>1.474</v>
      </c>
      <c r="H27" s="156">
        <v>16669.445</v>
      </c>
      <c r="I27" s="265" t="s">
        <v>51</v>
      </c>
      <c r="J27" s="20">
        <v>139484.84352421149</v>
      </c>
      <c r="K27" s="417">
        <v>395572.60647221154</v>
      </c>
    </row>
    <row r="28" spans="2:11">
      <c r="B28" s="582"/>
      <c r="C28" s="68" t="s">
        <v>76</v>
      </c>
      <c r="D28" s="169"/>
      <c r="E28" s="128"/>
      <c r="F28" s="130"/>
      <c r="G28" s="237"/>
      <c r="H28" s="130"/>
      <c r="I28" s="170"/>
      <c r="J28" s="170"/>
      <c r="K28" s="418"/>
    </row>
    <row r="29" spans="2:11" ht="15" thickBot="1">
      <c r="B29" s="583"/>
      <c r="C29" s="69" t="s">
        <v>71</v>
      </c>
      <c r="D29" s="171"/>
      <c r="E29" s="172"/>
      <c r="F29" s="173"/>
      <c r="G29" s="250"/>
      <c r="H29" s="173"/>
      <c r="I29" s="174"/>
      <c r="J29" s="174"/>
      <c r="K29" s="419"/>
    </row>
    <row r="30" spans="2:11" ht="18" customHeight="1" thickBot="1">
      <c r="B30" s="13" t="s">
        <v>77</v>
      </c>
      <c r="C30" s="66"/>
      <c r="D30" s="175">
        <v>15252.354279212583</v>
      </c>
      <c r="E30" s="176">
        <v>27715.937621000001</v>
      </c>
      <c r="F30" s="176">
        <v>40861.130574212584</v>
      </c>
      <c r="G30" s="251">
        <v>1.474</v>
      </c>
      <c r="H30" s="176">
        <v>16669.445</v>
      </c>
      <c r="I30" s="215" t="s">
        <v>51</v>
      </c>
      <c r="J30" s="14">
        <v>139484.84352421149</v>
      </c>
      <c r="K30" s="420">
        <v>395572.60647221154</v>
      </c>
    </row>
    <row r="31" spans="2:11" ht="15" thickBot="1">
      <c r="B31" s="594" t="s">
        <v>78</v>
      </c>
      <c r="C31" s="595"/>
      <c r="D31" s="161"/>
      <c r="E31" s="162"/>
      <c r="F31" s="162"/>
      <c r="G31" s="248"/>
      <c r="H31" s="162"/>
      <c r="I31" s="211"/>
      <c r="J31" s="162"/>
      <c r="K31" s="415"/>
    </row>
    <row r="32" spans="2:11" ht="15" thickBot="1">
      <c r="B32" s="15" t="s">
        <v>79</v>
      </c>
      <c r="C32" s="428"/>
      <c r="D32" s="164"/>
      <c r="E32" s="165"/>
      <c r="F32" s="166"/>
      <c r="G32" s="249"/>
      <c r="H32" s="166"/>
      <c r="I32" s="214"/>
      <c r="J32" s="93"/>
      <c r="K32" s="93"/>
    </row>
    <row r="33" spans="2:11" ht="15" thickBot="1">
      <c r="B33" s="16" t="s">
        <v>80</v>
      </c>
      <c r="C33" s="23"/>
      <c r="D33" s="164"/>
      <c r="E33" s="165"/>
      <c r="F33" s="166"/>
      <c r="G33" s="249"/>
      <c r="H33" s="166"/>
      <c r="I33" s="214"/>
      <c r="J33" s="93"/>
      <c r="K33" s="93"/>
    </row>
    <row r="34" spans="2:11" ht="12" customHeight="1">
      <c r="B34" s="24"/>
      <c r="C34" s="25"/>
      <c r="D34" s="179"/>
      <c r="E34" s="147"/>
      <c r="F34" s="147"/>
      <c r="G34" s="242"/>
      <c r="H34" s="147"/>
      <c r="I34" s="207"/>
      <c r="J34" s="180"/>
      <c r="K34" s="180"/>
    </row>
    <row r="35" spans="2:11" ht="21" customHeight="1" thickBot="1">
      <c r="B35" s="16" t="s">
        <v>81</v>
      </c>
      <c r="C35" s="23"/>
      <c r="D35" s="177">
        <v>434660.50323181576</v>
      </c>
      <c r="E35" s="178">
        <v>1973667.2592120001</v>
      </c>
      <c r="F35" s="17">
        <v>1527231.5402207531</v>
      </c>
      <c r="G35" s="241">
        <v>0.77400000000000002</v>
      </c>
      <c r="H35" s="17">
        <v>475044.65440000006</v>
      </c>
      <c r="I35" s="216" t="s">
        <v>51</v>
      </c>
      <c r="J35" s="44">
        <v>2901617.8849276039</v>
      </c>
      <c r="K35" s="44">
        <v>12394380.75324267</v>
      </c>
    </row>
    <row r="36" spans="2:11" ht="32.15" customHeight="1">
      <c r="B36" s="596" t="s">
        <v>82</v>
      </c>
      <c r="C36" s="596"/>
      <c r="D36" s="596"/>
      <c r="E36" s="596"/>
      <c r="F36" s="596"/>
      <c r="G36" s="596"/>
      <c r="H36" s="596"/>
      <c r="I36" s="596"/>
      <c r="J36" s="596"/>
      <c r="K36" s="18"/>
    </row>
    <row r="37" spans="2:11" ht="32.15" customHeight="1">
      <c r="B37" s="580" t="s">
        <v>83</v>
      </c>
      <c r="C37" s="580"/>
      <c r="D37" s="580"/>
      <c r="E37" s="580"/>
      <c r="F37" s="580"/>
      <c r="G37" s="580"/>
      <c r="H37" s="580"/>
      <c r="I37" s="580"/>
      <c r="J37" s="580"/>
      <c r="K37" s="18"/>
    </row>
  </sheetData>
  <mergeCells count="10">
    <mergeCell ref="D4:K4"/>
    <mergeCell ref="B37:J37"/>
    <mergeCell ref="B26:B29"/>
    <mergeCell ref="B8:B9"/>
    <mergeCell ref="B11:B12"/>
    <mergeCell ref="B20:B23"/>
    <mergeCell ref="B17:C17"/>
    <mergeCell ref="B25:C25"/>
    <mergeCell ref="B31:C31"/>
    <mergeCell ref="B36:J36"/>
  </mergeCells>
  <pageMargins left="0.7" right="0.7" top="0.75" bottom="0.5" header="0.3" footer="0.3"/>
  <pageSetup scale="69" orientation="landscape" r:id="rId1"/>
  <headerFooter>
    <oddHeader>&amp;R&amp;16Appendix B - Qtr NG Master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B2"/>
  <sheetViews>
    <sheetView workbookViewId="0">
      <selection activeCell="C21" sqref="C21"/>
    </sheetView>
  </sheetViews>
  <sheetFormatPr defaultRowHeight="14.5"/>
  <cols>
    <col min="2" max="2" width="22.7265625" bestFit="1" customWidth="1"/>
  </cols>
  <sheetData>
    <row r="2" spans="2:2">
      <c r="B2" s="438" t="s">
        <v>91</v>
      </c>
    </row>
  </sheetData>
  <pageMargins left="0.7" right="0.7" top="0.75" bottom="0.75" header="0.3" footer="0.3"/>
  <pageSetup orientation="portrait" r:id="rId1"/>
  <headerFooter>
    <oddHeader>&amp;RAp A - Participant Def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K27"/>
  <sheetViews>
    <sheetView zoomScaleNormal="100" zoomScaleSheetLayoutView="100" workbookViewId="0">
      <pane ySplit="7" topLeftCell="A8" activePane="bottomLeft" state="frozen"/>
      <selection activeCell="D1" sqref="D1"/>
      <selection pane="bottomLeft" activeCell="G2" sqref="G2"/>
    </sheetView>
  </sheetViews>
  <sheetFormatPr defaultColWidth="9.26953125" defaultRowHeight="14.5"/>
  <cols>
    <col min="1" max="1" width="2.7265625" customWidth="1"/>
    <col min="2" max="2" width="22.81640625" customWidth="1"/>
    <col min="3" max="3" width="35" customWidth="1"/>
    <col min="4" max="8" width="13.54296875" customWidth="1"/>
    <col min="9" max="9" width="14.54296875" customWidth="1"/>
    <col min="10" max="10" width="13.54296875" customWidth="1"/>
    <col min="11" max="11" width="14.54296875" customWidth="1"/>
    <col min="12" max="12" width="1.7265625" customWidth="1"/>
  </cols>
  <sheetData>
    <row r="1" spans="1:11" ht="23.5">
      <c r="A1" s="1" t="s">
        <v>28</v>
      </c>
    </row>
    <row r="3" spans="1:11" ht="19" thickBot="1">
      <c r="A3" s="4"/>
      <c r="B3" s="4" t="str">
        <f>'Participant-Spend'!B3</f>
        <v>For Period Ending PY23Q3</v>
      </c>
      <c r="C3" s="4"/>
      <c r="D3" s="4"/>
      <c r="E3" s="4"/>
      <c r="F3" s="4"/>
      <c r="G3" s="4"/>
      <c r="H3" s="4"/>
      <c r="J3" s="4"/>
    </row>
    <row r="4" spans="1:11" ht="32.15" customHeight="1" thickBot="1">
      <c r="A4" t="s">
        <v>29</v>
      </c>
      <c r="B4" s="570"/>
      <c r="C4" s="571"/>
      <c r="D4" s="613" t="s">
        <v>8</v>
      </c>
      <c r="E4" s="614"/>
      <c r="F4" s="615" t="s">
        <v>115</v>
      </c>
      <c r="G4" s="616"/>
      <c r="H4" s="605" t="s">
        <v>30</v>
      </c>
      <c r="I4" s="606"/>
      <c r="J4" s="605" t="s">
        <v>30</v>
      </c>
      <c r="K4" s="606"/>
    </row>
    <row r="5" spans="1:11" ht="21" customHeight="1" thickBot="1">
      <c r="B5" s="83"/>
      <c r="C5" s="102"/>
      <c r="D5" s="70" t="s">
        <v>94</v>
      </c>
      <c r="E5" s="73" t="s">
        <v>95</v>
      </c>
      <c r="F5" s="78" t="s">
        <v>96</v>
      </c>
      <c r="G5" s="79" t="s">
        <v>116</v>
      </c>
      <c r="H5" s="71" t="s">
        <v>98</v>
      </c>
      <c r="I5" s="72" t="s">
        <v>99</v>
      </c>
      <c r="J5" s="71" t="s">
        <v>100</v>
      </c>
      <c r="K5" s="72" t="s">
        <v>117</v>
      </c>
    </row>
    <row r="6" spans="1:11" ht="32.15" customHeight="1" thickBot="1">
      <c r="B6" s="304"/>
      <c r="C6" s="305"/>
      <c r="D6" s="609" t="s">
        <v>104</v>
      </c>
      <c r="E6" s="610"/>
      <c r="F6" s="611" t="s">
        <v>118</v>
      </c>
      <c r="G6" s="612"/>
      <c r="H6" s="607" t="s">
        <v>119</v>
      </c>
      <c r="I6" s="608"/>
      <c r="J6" s="607" t="s">
        <v>41</v>
      </c>
      <c r="K6" s="608"/>
    </row>
    <row r="7" spans="1:11" ht="29.5" thickBot="1">
      <c r="B7" s="49" t="s">
        <v>47</v>
      </c>
      <c r="C7" s="60" t="s">
        <v>110</v>
      </c>
      <c r="D7" s="266" t="s">
        <v>120</v>
      </c>
      <c r="E7" s="82" t="s">
        <v>121</v>
      </c>
      <c r="F7" s="266" t="s">
        <v>120</v>
      </c>
      <c r="G7" s="82" t="s">
        <v>121</v>
      </c>
      <c r="H7" s="266" t="s">
        <v>120</v>
      </c>
      <c r="I7" s="82" t="s">
        <v>121</v>
      </c>
      <c r="J7" s="266" t="s">
        <v>120</v>
      </c>
      <c r="K7" s="82" t="s">
        <v>121</v>
      </c>
    </row>
    <row r="8" spans="1:11" ht="18" customHeight="1">
      <c r="B8" s="584" t="s">
        <v>49</v>
      </c>
      <c r="C8" s="91" t="s">
        <v>50</v>
      </c>
      <c r="D8" s="395">
        <v>2420</v>
      </c>
      <c r="E8" s="86">
        <v>106622</v>
      </c>
      <c r="F8" s="396">
        <v>0</v>
      </c>
      <c r="G8" s="397">
        <v>0</v>
      </c>
      <c r="H8" s="398">
        <v>139.51131165999999</v>
      </c>
      <c r="I8" s="86">
        <v>19477.461230486861</v>
      </c>
      <c r="J8" s="398">
        <v>9448.7195528999819</v>
      </c>
      <c r="K8" s="86">
        <v>242485.89409821076</v>
      </c>
    </row>
    <row r="9" spans="1:11" ht="18" customHeight="1" thickBot="1">
      <c r="B9" s="585"/>
      <c r="C9" s="224" t="s">
        <v>52</v>
      </c>
      <c r="D9" s="289">
        <v>34417</v>
      </c>
      <c r="E9" s="283">
        <v>1387262</v>
      </c>
      <c r="F9" s="295">
        <v>2930.5764831000001</v>
      </c>
      <c r="G9" s="296">
        <v>55498.070406900006</v>
      </c>
      <c r="H9" s="292">
        <v>4674.0859826948245</v>
      </c>
      <c r="I9" s="283">
        <v>223895.90614705157</v>
      </c>
      <c r="J9" s="292">
        <v>40011.61989900723</v>
      </c>
      <c r="K9" s="283">
        <v>557489.15399694443</v>
      </c>
    </row>
    <row r="10" spans="1:11" ht="18" customHeight="1" thickBot="1">
      <c r="B10" s="276"/>
      <c r="C10" s="230" t="s">
        <v>53</v>
      </c>
      <c r="D10" s="290">
        <v>36837</v>
      </c>
      <c r="E10" s="284">
        <v>1493884</v>
      </c>
      <c r="F10" s="297">
        <v>2930.5764831000001</v>
      </c>
      <c r="G10" s="298">
        <v>55498.070406900006</v>
      </c>
      <c r="H10" s="303">
        <v>4813.597294354824</v>
      </c>
      <c r="I10" s="284">
        <v>243373.36737753844</v>
      </c>
      <c r="J10" s="303">
        <v>49460.33945190721</v>
      </c>
      <c r="K10" s="284">
        <v>799975.04809515516</v>
      </c>
    </row>
    <row r="11" spans="1:11" ht="18" customHeight="1">
      <c r="B11" s="586" t="s">
        <v>54</v>
      </c>
      <c r="C11" s="46" t="s">
        <v>55</v>
      </c>
      <c r="D11" s="291">
        <v>529</v>
      </c>
      <c r="E11" s="279">
        <v>2661</v>
      </c>
      <c r="F11" s="299">
        <v>1735.77476</v>
      </c>
      <c r="G11" s="300">
        <v>28144.032314317956</v>
      </c>
      <c r="H11" s="185">
        <v>35.246073014821008</v>
      </c>
      <c r="I11" s="279">
        <v>1083.0004598517671</v>
      </c>
      <c r="J11" s="185">
        <v>4807.1670563165471</v>
      </c>
      <c r="K11" s="279">
        <v>55605.25567677748</v>
      </c>
    </row>
    <row r="12" spans="1:11" ht="18" customHeight="1" thickBot="1">
      <c r="B12" s="587"/>
      <c r="C12" s="566" t="s">
        <v>56</v>
      </c>
      <c r="D12" s="292">
        <v>2296</v>
      </c>
      <c r="E12" s="283">
        <v>20324</v>
      </c>
      <c r="F12" s="295">
        <v>565.5123000000001</v>
      </c>
      <c r="G12" s="296">
        <v>5292.6566299999986</v>
      </c>
      <c r="H12" s="292">
        <v>1081.7668609548009</v>
      </c>
      <c r="I12" s="283">
        <v>13010.867976178359</v>
      </c>
      <c r="J12" s="292">
        <v>6301.9319967783213</v>
      </c>
      <c r="K12" s="283">
        <v>55404.178374121955</v>
      </c>
    </row>
    <row r="13" spans="1:11" ht="18" customHeight="1" thickBot="1">
      <c r="B13" s="569"/>
      <c r="C13" s="230" t="s">
        <v>57</v>
      </c>
      <c r="D13" s="290">
        <v>2825</v>
      </c>
      <c r="E13" s="284">
        <v>22985</v>
      </c>
      <c r="F13" s="297">
        <v>2301.2870600000001</v>
      </c>
      <c r="G13" s="298">
        <v>33436.688944317953</v>
      </c>
      <c r="H13" s="303">
        <v>1117.0129339696218</v>
      </c>
      <c r="I13" s="284">
        <v>14093.868436030127</v>
      </c>
      <c r="J13" s="303">
        <v>11109.099053094869</v>
      </c>
      <c r="K13" s="284">
        <v>111009.43405089944</v>
      </c>
    </row>
    <row r="14" spans="1:11" ht="18" customHeight="1" thickBot="1">
      <c r="B14" s="48" t="s">
        <v>58</v>
      </c>
      <c r="C14" s="39" t="s">
        <v>59</v>
      </c>
      <c r="D14" s="293">
        <v>208943</v>
      </c>
      <c r="E14" s="282">
        <v>0</v>
      </c>
      <c r="F14" s="301">
        <v>10822.117050000001</v>
      </c>
      <c r="G14" s="359">
        <v>0</v>
      </c>
      <c r="H14" s="293">
        <v>32129.909275466998</v>
      </c>
      <c r="I14" s="282">
        <v>0</v>
      </c>
      <c r="J14" s="293">
        <v>30550.716257229138</v>
      </c>
      <c r="K14" s="282">
        <v>0</v>
      </c>
    </row>
    <row r="15" spans="1:11" ht="29.5" thickBot="1">
      <c r="B15" s="569" t="s">
        <v>60</v>
      </c>
      <c r="C15" s="569" t="s">
        <v>61</v>
      </c>
      <c r="D15" s="369">
        <v>20545</v>
      </c>
      <c r="E15" s="281">
        <v>1315200</v>
      </c>
      <c r="F15" s="384">
        <v>0</v>
      </c>
      <c r="G15" s="385">
        <v>0</v>
      </c>
      <c r="H15" s="294">
        <v>918.39400000000001</v>
      </c>
      <c r="I15" s="281">
        <v>39636.982000000004</v>
      </c>
      <c r="J15" s="294">
        <v>-1163.5940000000001</v>
      </c>
      <c r="K15" s="281">
        <v>331360.19400000002</v>
      </c>
    </row>
    <row r="16" spans="1:11" ht="20.149999999999999" customHeight="1" thickBot="1">
      <c r="B16" s="270" t="s">
        <v>62</v>
      </c>
      <c r="C16" s="271"/>
      <c r="D16" s="272">
        <v>269150</v>
      </c>
      <c r="E16" s="274">
        <v>2832069</v>
      </c>
      <c r="F16" s="273">
        <v>16053.980593100001</v>
      </c>
      <c r="G16" s="302">
        <v>88934.759351217959</v>
      </c>
      <c r="H16" s="272">
        <v>38978.913503791446</v>
      </c>
      <c r="I16" s="274">
        <v>297104.21781356854</v>
      </c>
      <c r="J16" s="272">
        <v>89956.560762231224</v>
      </c>
      <c r="K16" s="274">
        <v>1242344.6761460546</v>
      </c>
    </row>
    <row r="17" spans="2:11" ht="15" thickBot="1">
      <c r="B17" s="592" t="s">
        <v>73</v>
      </c>
      <c r="C17" s="593"/>
      <c r="D17" s="54"/>
      <c r="E17" s="75"/>
      <c r="F17" s="54"/>
      <c r="G17" s="26"/>
      <c r="H17" s="54"/>
      <c r="I17" s="56"/>
      <c r="J17" s="54"/>
      <c r="K17" s="56"/>
    </row>
    <row r="18" spans="2:11">
      <c r="B18" s="581" t="s">
        <v>122</v>
      </c>
      <c r="C18" s="313" t="s">
        <v>74</v>
      </c>
      <c r="D18" s="94"/>
      <c r="E18" s="95"/>
      <c r="F18" s="267"/>
      <c r="G18" s="268"/>
      <c r="H18" s="94"/>
      <c r="I18" s="95"/>
      <c r="J18" s="94"/>
      <c r="K18" s="95"/>
    </row>
    <row r="19" spans="2:11" ht="18" customHeight="1" thickBot="1">
      <c r="B19" s="583"/>
      <c r="C19" s="314" t="s">
        <v>123</v>
      </c>
      <c r="D19" s="309">
        <v>1594</v>
      </c>
      <c r="E19" s="278">
        <v>8836</v>
      </c>
      <c r="F19" s="310">
        <v>219.58445999999998</v>
      </c>
      <c r="G19" s="311">
        <v>1385.5798199999999</v>
      </c>
      <c r="H19" s="312">
        <v>444.773466393729</v>
      </c>
      <c r="I19" s="278">
        <v>3709.8642256440489</v>
      </c>
      <c r="J19" s="312">
        <v>6205.1540469174497</v>
      </c>
      <c r="K19" s="278">
        <v>34655.976527295134</v>
      </c>
    </row>
    <row r="20" spans="2:11" ht="15" thickBot="1">
      <c r="B20" s="13" t="s">
        <v>77</v>
      </c>
      <c r="C20" s="66"/>
      <c r="D20" s="346">
        <v>1594</v>
      </c>
      <c r="E20" s="357">
        <v>8836</v>
      </c>
      <c r="F20" s="346">
        <v>219.58445999999998</v>
      </c>
      <c r="G20" s="358">
        <v>1385.5798199999999</v>
      </c>
      <c r="H20" s="346">
        <v>444.773466393729</v>
      </c>
      <c r="I20" s="308">
        <v>3709.8642256440489</v>
      </c>
      <c r="J20" s="346">
        <v>6205.1540469174497</v>
      </c>
      <c r="K20" s="308">
        <v>34655.976527295134</v>
      </c>
    </row>
    <row r="21" spans="2:11" ht="15" thickBot="1">
      <c r="B21" s="594" t="s">
        <v>78</v>
      </c>
      <c r="C21" s="595"/>
      <c r="D21" s="54"/>
      <c r="E21" s="75"/>
      <c r="F21" s="54"/>
      <c r="G21" s="26"/>
      <c r="H21" s="54"/>
      <c r="I21" s="56"/>
      <c r="J21" s="54"/>
      <c r="K21" s="56"/>
    </row>
    <row r="22" spans="2:11" ht="15" thickBot="1">
      <c r="B22" s="15" t="s">
        <v>79</v>
      </c>
      <c r="C22" s="428"/>
      <c r="D22" s="380"/>
      <c r="E22" s="381"/>
      <c r="F22" s="380"/>
      <c r="G22" s="382"/>
      <c r="H22" s="380"/>
      <c r="I22" s="383"/>
      <c r="J22" s="380"/>
      <c r="K22" s="383"/>
    </row>
    <row r="23" spans="2:11" ht="15" thickBot="1">
      <c r="B23" s="16" t="s">
        <v>80</v>
      </c>
      <c r="C23" s="23"/>
      <c r="D23" s="164"/>
      <c r="E23" s="165"/>
      <c r="F23" s="166"/>
      <c r="G23" s="249"/>
      <c r="H23" s="166"/>
      <c r="I23" s="214"/>
      <c r="J23" s="93"/>
      <c r="K23" s="93"/>
    </row>
    <row r="24" spans="2:11" ht="12" customHeight="1" thickBot="1">
      <c r="B24" s="499"/>
      <c r="C24" s="500"/>
      <c r="D24" s="501"/>
      <c r="E24" s="475"/>
      <c r="F24" s="475"/>
      <c r="G24" s="477"/>
      <c r="H24" s="475"/>
      <c r="I24" s="478"/>
      <c r="J24" s="502"/>
      <c r="K24" s="502"/>
    </row>
    <row r="25" spans="2:11" ht="18" customHeight="1" thickBot="1">
      <c r="B25" s="306" t="s">
        <v>81</v>
      </c>
      <c r="C25" s="307"/>
      <c r="D25" s="346">
        <v>270744</v>
      </c>
      <c r="E25" s="346">
        <v>2840905</v>
      </c>
      <c r="F25" s="497">
        <v>16273.565053100001</v>
      </c>
      <c r="G25" s="498">
        <v>90320.339171217958</v>
      </c>
      <c r="H25" s="346">
        <v>39423.686970185176</v>
      </c>
      <c r="I25" s="346">
        <v>300814.08203921258</v>
      </c>
      <c r="J25" s="346">
        <v>96161.714809148674</v>
      </c>
      <c r="K25" s="274">
        <v>1277000.6526733497</v>
      </c>
    </row>
    <row r="26" spans="2:11" ht="18.75" customHeight="1">
      <c r="B26" s="29" t="s">
        <v>124</v>
      </c>
      <c r="C26" s="18"/>
      <c r="D26" s="18"/>
      <c r="E26" s="18"/>
      <c r="F26" s="18"/>
      <c r="G26" s="18"/>
      <c r="H26" s="18"/>
      <c r="I26" s="18"/>
      <c r="J26" s="18"/>
      <c r="K26" s="18"/>
    </row>
    <row r="27" spans="2:11" ht="32.15" customHeight="1">
      <c r="B27" s="580" t="s">
        <v>83</v>
      </c>
      <c r="C27" s="580"/>
      <c r="D27" s="580"/>
      <c r="E27" s="580"/>
      <c r="F27" s="580"/>
      <c r="G27" s="580"/>
      <c r="H27" s="580"/>
      <c r="I27" s="580"/>
      <c r="J27" s="580"/>
      <c r="K27" s="18"/>
    </row>
  </sheetData>
  <mergeCells count="14">
    <mergeCell ref="B27:J27"/>
    <mergeCell ref="B21:C21"/>
    <mergeCell ref="B17:C17"/>
    <mergeCell ref="J4:K4"/>
    <mergeCell ref="J6:K6"/>
    <mergeCell ref="B18:B19"/>
    <mergeCell ref="D6:E6"/>
    <mergeCell ref="F6:G6"/>
    <mergeCell ref="H6:I6"/>
    <mergeCell ref="D4:E4"/>
    <mergeCell ref="F4:G4"/>
    <mergeCell ref="H4:I4"/>
    <mergeCell ref="B8:B9"/>
    <mergeCell ref="B11:B12"/>
  </mergeCells>
  <pageMargins left="0.5" right="0.5" top="0.75" bottom="0.75" header="0.3" footer="0.3"/>
  <pageSetup scale="73" fitToHeight="0" orientation="landscape" r:id="rId1"/>
  <headerFooter>
    <oddHeader>&amp;R&amp;16Appendix C - Qtr LMI</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K24"/>
  <sheetViews>
    <sheetView zoomScaleNormal="100" zoomScaleSheetLayoutView="100" workbookViewId="0">
      <pane ySplit="7" topLeftCell="A8" activePane="bottomLeft" state="frozen"/>
      <selection activeCell="D1" sqref="D1"/>
      <selection pane="bottomLeft" activeCell="E2" sqref="E2"/>
    </sheetView>
  </sheetViews>
  <sheetFormatPr defaultColWidth="9.26953125" defaultRowHeight="14.5"/>
  <cols>
    <col min="1" max="1" width="2.7265625" customWidth="1"/>
    <col min="2" max="2" width="22.1796875" customWidth="1"/>
    <col min="3" max="3" width="35" customWidth="1"/>
    <col min="4" max="8" width="13.54296875" customWidth="1"/>
    <col min="9" max="9" width="14.54296875" customWidth="1"/>
    <col min="10" max="10" width="13.54296875" customWidth="1"/>
    <col min="11" max="11" width="14.54296875" customWidth="1"/>
    <col min="12" max="12" width="1.7265625" customWidth="1"/>
  </cols>
  <sheetData>
    <row r="1" spans="1:11" ht="23.5">
      <c r="A1" s="1" t="s">
        <v>28</v>
      </c>
    </row>
    <row r="3" spans="1:11" ht="19" thickBot="1">
      <c r="A3" s="4"/>
      <c r="B3" s="4" t="str">
        <f>'Participant-Spend'!B3</f>
        <v>For Period Ending PY23Q3</v>
      </c>
      <c r="C3" s="4"/>
      <c r="D3" s="4"/>
      <c r="E3" s="4"/>
      <c r="F3" s="4"/>
      <c r="G3" s="4"/>
      <c r="H3" s="4"/>
      <c r="J3" s="4"/>
    </row>
    <row r="4" spans="1:11" ht="32.15" customHeight="1" thickBot="1">
      <c r="A4" t="s">
        <v>29</v>
      </c>
      <c r="B4" s="570"/>
      <c r="C4" s="571"/>
      <c r="D4" s="613" t="s">
        <v>8</v>
      </c>
      <c r="E4" s="614"/>
      <c r="F4" s="615" t="s">
        <v>115</v>
      </c>
      <c r="G4" s="616"/>
      <c r="H4" s="605" t="s">
        <v>30</v>
      </c>
      <c r="I4" s="606"/>
      <c r="J4" s="605" t="s">
        <v>30</v>
      </c>
      <c r="K4" s="606"/>
    </row>
    <row r="5" spans="1:11" ht="21" customHeight="1" thickBot="1">
      <c r="B5" s="83"/>
      <c r="C5" s="102"/>
      <c r="D5" s="70" t="s">
        <v>94</v>
      </c>
      <c r="E5" s="73" t="s">
        <v>95</v>
      </c>
      <c r="F5" s="78" t="s">
        <v>96</v>
      </c>
      <c r="G5" s="79" t="s">
        <v>116</v>
      </c>
      <c r="H5" s="71" t="s">
        <v>98</v>
      </c>
      <c r="I5" s="72" t="s">
        <v>99</v>
      </c>
      <c r="J5" s="71" t="s">
        <v>100</v>
      </c>
      <c r="K5" s="72" t="s">
        <v>117</v>
      </c>
    </row>
    <row r="6" spans="1:11" ht="32.15" customHeight="1" thickBot="1">
      <c r="B6" s="304"/>
      <c r="C6" s="305"/>
      <c r="D6" s="609" t="s">
        <v>104</v>
      </c>
      <c r="E6" s="610"/>
      <c r="F6" s="611" t="s">
        <v>118</v>
      </c>
      <c r="G6" s="612"/>
      <c r="H6" s="607" t="s">
        <v>119</v>
      </c>
      <c r="I6" s="608"/>
      <c r="J6" s="607" t="s">
        <v>41</v>
      </c>
      <c r="K6" s="608"/>
    </row>
    <row r="7" spans="1:11" ht="29.5" thickBot="1">
      <c r="B7" s="49" t="s">
        <v>63</v>
      </c>
      <c r="C7" s="60" t="s">
        <v>64</v>
      </c>
      <c r="D7" s="496" t="s">
        <v>125</v>
      </c>
      <c r="E7" s="82" t="s">
        <v>126</v>
      </c>
      <c r="F7" s="496" t="s">
        <v>125</v>
      </c>
      <c r="G7" s="82" t="s">
        <v>126</v>
      </c>
      <c r="H7" s="496" t="s">
        <v>125</v>
      </c>
      <c r="I7" s="82" t="s">
        <v>126</v>
      </c>
      <c r="J7" s="496" t="s">
        <v>125</v>
      </c>
      <c r="K7" s="82" t="s">
        <v>126</v>
      </c>
    </row>
    <row r="8" spans="1:11" ht="18" customHeight="1" thickBot="1">
      <c r="B8" s="48" t="s">
        <v>65</v>
      </c>
      <c r="C8" s="566" t="s">
        <v>66</v>
      </c>
      <c r="D8" s="369">
        <v>279.00000000000011</v>
      </c>
      <c r="E8" s="563">
        <v>0</v>
      </c>
      <c r="F8" s="370">
        <v>24557.162549226268</v>
      </c>
      <c r="G8" s="377">
        <v>0</v>
      </c>
      <c r="H8" s="369">
        <v>11320.645234124851</v>
      </c>
      <c r="I8" s="563">
        <v>0</v>
      </c>
      <c r="J8" s="369">
        <v>56130.347017323395</v>
      </c>
      <c r="K8" s="371">
        <v>0</v>
      </c>
    </row>
    <row r="9" spans="1:11" ht="18" customHeight="1">
      <c r="B9" s="617" t="s">
        <v>67</v>
      </c>
      <c r="C9" s="91" t="s">
        <v>68</v>
      </c>
      <c r="D9" s="389">
        <v>3917.0000000000005</v>
      </c>
      <c r="E9" s="390">
        <v>658.00000000000114</v>
      </c>
      <c r="F9" s="391">
        <v>48346.816289999995</v>
      </c>
      <c r="G9" s="392">
        <v>12937.822500004206</v>
      </c>
      <c r="H9" s="368">
        <v>248154.42019452067</v>
      </c>
      <c r="I9" s="86">
        <v>66766.670220450222</v>
      </c>
      <c r="J9" s="368">
        <v>64876.84852</v>
      </c>
      <c r="K9" s="86">
        <v>1574.4136100000001</v>
      </c>
    </row>
    <row r="10" spans="1:11" ht="18" customHeight="1">
      <c r="B10" s="588"/>
      <c r="C10" s="43" t="s">
        <v>69</v>
      </c>
      <c r="D10" s="360">
        <v>62.000000000000007</v>
      </c>
      <c r="E10" s="361">
        <v>29.999999999999986</v>
      </c>
      <c r="F10" s="372">
        <v>2057.0309711999989</v>
      </c>
      <c r="G10" s="373">
        <v>1750.3802699999999</v>
      </c>
      <c r="H10" s="360">
        <v>2408.2592887399996</v>
      </c>
      <c r="I10" s="101">
        <v>9036.632173</v>
      </c>
      <c r="J10" s="360">
        <v>22221.670999999995</v>
      </c>
      <c r="K10" s="101">
        <v>9289.02</v>
      </c>
    </row>
    <row r="11" spans="1:11" ht="18" customHeight="1">
      <c r="B11" s="589"/>
      <c r="C11" s="43" t="s">
        <v>70</v>
      </c>
      <c r="D11" s="362">
        <v>0</v>
      </c>
      <c r="E11" s="275">
        <v>0</v>
      </c>
      <c r="F11" s="374">
        <v>0</v>
      </c>
      <c r="G11" s="375">
        <v>0</v>
      </c>
      <c r="H11" s="362">
        <v>0</v>
      </c>
      <c r="I11" s="45">
        <v>0</v>
      </c>
      <c r="J11" s="362">
        <v>0</v>
      </c>
      <c r="K11" s="45">
        <v>0</v>
      </c>
    </row>
    <row r="12" spans="1:11" ht="18" customHeight="1" thickBot="1">
      <c r="B12" s="618"/>
      <c r="C12" s="85" t="s">
        <v>71</v>
      </c>
      <c r="D12" s="363">
        <v>0</v>
      </c>
      <c r="E12" s="278">
        <v>5</v>
      </c>
      <c r="F12" s="376">
        <v>0</v>
      </c>
      <c r="G12" s="377">
        <v>2756.8754254103878</v>
      </c>
      <c r="H12" s="363">
        <v>0</v>
      </c>
      <c r="I12" s="87">
        <v>2022.427167808632</v>
      </c>
      <c r="J12" s="363">
        <v>0</v>
      </c>
      <c r="K12" s="87">
        <v>-23.1274090689</v>
      </c>
    </row>
    <row r="13" spans="1:11" s="18" customFormat="1" ht="21" customHeight="1" thickBot="1">
      <c r="B13" s="27" t="s">
        <v>72</v>
      </c>
      <c r="C13" s="74"/>
      <c r="D13" s="160">
        <v>4258.0000000000009</v>
      </c>
      <c r="E13" s="364">
        <v>693.00000000000114</v>
      </c>
      <c r="F13" s="378">
        <v>74961.009810426272</v>
      </c>
      <c r="G13" s="379">
        <v>17445.078195414593</v>
      </c>
      <c r="H13" s="160">
        <v>261883.32471738552</v>
      </c>
      <c r="I13" s="59">
        <v>77825.729561258864</v>
      </c>
      <c r="J13" s="160">
        <v>143228.8665373234</v>
      </c>
      <c r="K13" s="59">
        <v>10840.3062009311</v>
      </c>
    </row>
    <row r="14" spans="1:11" ht="15" thickBot="1">
      <c r="B14" s="64"/>
      <c r="C14" s="76"/>
      <c r="D14" s="161"/>
      <c r="E14" s="163"/>
      <c r="F14" s="64"/>
      <c r="G14" s="65"/>
      <c r="H14" s="161"/>
      <c r="I14" s="163"/>
      <c r="J14" s="161"/>
      <c r="K14" s="163"/>
    </row>
    <row r="15" spans="1:11">
      <c r="B15" s="581" t="s">
        <v>122</v>
      </c>
      <c r="C15" s="81" t="s">
        <v>127</v>
      </c>
      <c r="D15" s="164"/>
      <c r="E15" s="365"/>
      <c r="F15" s="92"/>
      <c r="G15" s="96"/>
      <c r="H15" s="164"/>
      <c r="I15" s="365"/>
      <c r="J15" s="164"/>
      <c r="K15" s="365"/>
    </row>
    <row r="16" spans="1:11" ht="15.75" customHeight="1" thickBot="1">
      <c r="B16" s="583"/>
      <c r="C16" s="80" t="s">
        <v>71</v>
      </c>
      <c r="D16" s="366"/>
      <c r="E16" s="367"/>
      <c r="F16" s="97"/>
      <c r="G16" s="98"/>
      <c r="H16" s="366"/>
      <c r="I16" s="367"/>
      <c r="J16" s="366"/>
      <c r="K16" s="367"/>
    </row>
    <row r="17" spans="2:11" ht="15" thickBot="1">
      <c r="B17" s="13" t="s">
        <v>77</v>
      </c>
      <c r="C17" s="66"/>
      <c r="D17" s="346"/>
      <c r="E17" s="357"/>
      <c r="F17" s="346"/>
      <c r="G17" s="358"/>
      <c r="H17" s="346"/>
      <c r="I17" s="308"/>
      <c r="J17" s="346"/>
      <c r="K17" s="308"/>
    </row>
    <row r="18" spans="2:11" ht="15" thickBot="1">
      <c r="B18" s="594" t="s">
        <v>78</v>
      </c>
      <c r="C18" s="595"/>
      <c r="D18" s="54"/>
      <c r="E18" s="75"/>
      <c r="F18" s="54"/>
      <c r="G18" s="26"/>
      <c r="H18" s="54"/>
      <c r="I18" s="56"/>
      <c r="J18" s="54"/>
      <c r="K18" s="56"/>
    </row>
    <row r="19" spans="2:11" ht="15" thickBot="1">
      <c r="B19" s="15" t="s">
        <v>128</v>
      </c>
      <c r="C19" s="428"/>
      <c r="D19" s="380"/>
      <c r="E19" s="381"/>
      <c r="F19" s="380"/>
      <c r="G19" s="382"/>
      <c r="H19" s="380"/>
      <c r="I19" s="383"/>
      <c r="J19" s="380"/>
      <c r="K19" s="383"/>
    </row>
    <row r="20" spans="2:11" ht="15" thickBot="1">
      <c r="B20" s="16" t="s">
        <v>80</v>
      </c>
      <c r="C20" s="23"/>
      <c r="D20" s="164"/>
      <c r="E20" s="165"/>
      <c r="F20" s="166"/>
      <c r="G20" s="249"/>
      <c r="H20" s="166"/>
      <c r="I20" s="214"/>
      <c r="J20" s="93"/>
      <c r="K20" s="93"/>
    </row>
    <row r="21" spans="2:11" ht="12" customHeight="1" thickBot="1">
      <c r="B21" s="499"/>
      <c r="C21" s="500"/>
      <c r="D21" s="501"/>
      <c r="E21" s="475"/>
      <c r="F21" s="475"/>
      <c r="G21" s="477"/>
      <c r="H21" s="475"/>
      <c r="I21" s="478"/>
      <c r="J21" s="502"/>
      <c r="K21" s="502"/>
    </row>
    <row r="22" spans="2:11" ht="18" customHeight="1" thickBot="1">
      <c r="B22" s="306" t="s">
        <v>81</v>
      </c>
      <c r="C22" s="307"/>
      <c r="D22" s="346">
        <v>4258.0000000000009</v>
      </c>
      <c r="E22" s="346">
        <v>693.00000000000114</v>
      </c>
      <c r="F22" s="497">
        <v>74961.009810426272</v>
      </c>
      <c r="G22" s="498">
        <v>17445.078195414593</v>
      </c>
      <c r="H22" s="346">
        <v>261883.32471738552</v>
      </c>
      <c r="I22" s="346">
        <v>77825.729561258864</v>
      </c>
      <c r="J22" s="346">
        <v>143228.8665373234</v>
      </c>
      <c r="K22" s="274">
        <v>10840.3062009311</v>
      </c>
    </row>
    <row r="24" spans="2:11" ht="32.15" customHeight="1">
      <c r="B24" s="580" t="s">
        <v>83</v>
      </c>
      <c r="C24" s="580"/>
      <c r="D24" s="580"/>
      <c r="E24" s="580"/>
      <c r="F24" s="580"/>
      <c r="G24" s="580"/>
      <c r="H24" s="580"/>
      <c r="I24" s="580"/>
      <c r="J24" s="580"/>
      <c r="K24" s="18"/>
    </row>
  </sheetData>
  <mergeCells count="12">
    <mergeCell ref="B24:J24"/>
    <mergeCell ref="B18:C18"/>
    <mergeCell ref="B9:B12"/>
    <mergeCell ref="B15:B16"/>
    <mergeCell ref="D4:E4"/>
    <mergeCell ref="F4:G4"/>
    <mergeCell ref="J4:K4"/>
    <mergeCell ref="D6:E6"/>
    <mergeCell ref="F6:G6"/>
    <mergeCell ref="J6:K6"/>
    <mergeCell ref="H4:I4"/>
    <mergeCell ref="H6:I6"/>
  </mergeCells>
  <pageMargins left="0.5" right="0.5" top="0.75" bottom="0.75" header="0.3" footer="0.3"/>
  <pageSetup scale="74" fitToHeight="0" orientation="landscape" r:id="rId1"/>
  <headerFooter>
    <oddHeader>&amp;R&amp;16Appendix D - Qtr Business Class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N41"/>
  <sheetViews>
    <sheetView zoomScaleNormal="100" workbookViewId="0">
      <pane ySplit="6" topLeftCell="A23" activePane="bottomLeft" state="frozen"/>
      <selection activeCell="D1" sqref="D1"/>
      <selection pane="bottomLeft" activeCell="F2" sqref="F2"/>
    </sheetView>
  </sheetViews>
  <sheetFormatPr defaultRowHeight="14.5"/>
  <cols>
    <col min="1" max="1" width="2.7265625" customWidth="1"/>
    <col min="2" max="2" width="22.1796875" customWidth="1"/>
    <col min="3" max="3" width="35" customWidth="1"/>
    <col min="4" max="8" width="13.54296875" customWidth="1"/>
    <col min="9" max="9" width="13.7265625" customWidth="1"/>
    <col min="10" max="11" width="13.54296875" customWidth="1"/>
  </cols>
  <sheetData>
    <row r="1" spans="1:14" ht="23.5">
      <c r="A1" s="1" t="s">
        <v>28</v>
      </c>
    </row>
    <row r="3" spans="1:14" ht="19" thickBot="1">
      <c r="A3" s="4"/>
      <c r="B3" s="4" t="s">
        <v>92</v>
      </c>
      <c r="C3" s="4"/>
      <c r="D3" s="4"/>
      <c r="E3" s="4"/>
      <c r="F3" s="4"/>
      <c r="G3" s="4"/>
      <c r="H3" s="4"/>
      <c r="I3" s="4"/>
      <c r="J3" s="4"/>
      <c r="K3" s="4"/>
    </row>
    <row r="4" spans="1:14" ht="15" thickBot="1">
      <c r="A4" t="s">
        <v>29</v>
      </c>
      <c r="B4" s="570"/>
      <c r="C4" s="571"/>
      <c r="D4" s="597" t="s">
        <v>8</v>
      </c>
      <c r="E4" s="598"/>
      <c r="F4" s="598"/>
      <c r="G4" s="599"/>
      <c r="H4" s="600" t="s">
        <v>93</v>
      </c>
      <c r="I4" s="601"/>
      <c r="J4" s="601"/>
      <c r="K4" s="602"/>
      <c r="N4" s="432"/>
    </row>
    <row r="5" spans="1:14">
      <c r="B5" s="83"/>
      <c r="C5" s="102"/>
      <c r="D5" s="119" t="s">
        <v>94</v>
      </c>
      <c r="E5" s="22" t="s">
        <v>95</v>
      </c>
      <c r="F5" s="22" t="s">
        <v>96</v>
      </c>
      <c r="G5" s="22" t="s">
        <v>97</v>
      </c>
      <c r="H5" s="33" t="s">
        <v>98</v>
      </c>
      <c r="I5" s="34" t="s">
        <v>99</v>
      </c>
      <c r="J5" s="34" t="s">
        <v>100</v>
      </c>
      <c r="K5" s="120" t="s">
        <v>101</v>
      </c>
    </row>
    <row r="6" spans="1:14" ht="38" thickBot="1">
      <c r="B6" s="84"/>
      <c r="C6" s="103"/>
      <c r="D6" s="121" t="s">
        <v>102</v>
      </c>
      <c r="E6" s="122" t="s">
        <v>103</v>
      </c>
      <c r="F6" s="122" t="s">
        <v>104</v>
      </c>
      <c r="G6" s="122" t="s">
        <v>105</v>
      </c>
      <c r="H6" s="562" t="s">
        <v>106</v>
      </c>
      <c r="I6" s="562" t="s">
        <v>107</v>
      </c>
      <c r="J6" s="562" t="s">
        <v>108</v>
      </c>
      <c r="K6" s="562" t="s">
        <v>109</v>
      </c>
    </row>
    <row r="7" spans="1:14" ht="15" thickBot="1">
      <c r="B7" s="49" t="s">
        <v>47</v>
      </c>
      <c r="C7" s="60" t="s">
        <v>110</v>
      </c>
      <c r="D7" s="49"/>
      <c r="E7" s="40"/>
      <c r="F7" s="40"/>
      <c r="G7" s="55"/>
      <c r="H7" s="49"/>
      <c r="I7" s="40"/>
      <c r="J7" s="47"/>
      <c r="K7" s="50"/>
    </row>
    <row r="8" spans="1:14">
      <c r="B8" s="586" t="s">
        <v>49</v>
      </c>
      <c r="C8" s="91" t="s">
        <v>50</v>
      </c>
      <c r="D8" s="124">
        <v>-18146</v>
      </c>
      <c r="E8" s="393"/>
      <c r="F8" s="124">
        <v>109042</v>
      </c>
      <c r="G8" s="386"/>
      <c r="H8" s="399">
        <v>2651.7234399999929</v>
      </c>
      <c r="I8" s="323"/>
      <c r="J8" s="403">
        <v>10039.763160000028</v>
      </c>
      <c r="K8" s="123"/>
    </row>
    <row r="9" spans="1:14" ht="15" thickBot="1">
      <c r="B9" s="587"/>
      <c r="C9" s="320" t="s">
        <v>52</v>
      </c>
      <c r="D9" s="138">
        <v>288573</v>
      </c>
      <c r="E9" s="277"/>
      <c r="F9" s="139">
        <v>1421679</v>
      </c>
      <c r="G9" s="321"/>
      <c r="H9" s="400">
        <v>18449.524410000038</v>
      </c>
      <c r="I9" s="324"/>
      <c r="J9" s="404">
        <v>71548.191399999356</v>
      </c>
      <c r="K9" s="322"/>
    </row>
    <row r="10" spans="1:14" ht="18" customHeight="1" thickBot="1">
      <c r="B10" s="603"/>
      <c r="C10" s="317" t="s">
        <v>53</v>
      </c>
      <c r="D10" s="231">
        <v>270427</v>
      </c>
      <c r="E10" s="232">
        <v>2350000</v>
      </c>
      <c r="F10" s="232">
        <v>1530721</v>
      </c>
      <c r="G10" s="388">
        <v>0.65139999999999998</v>
      </c>
      <c r="H10" s="318">
        <v>21101.247850000032</v>
      </c>
      <c r="I10" s="325">
        <v>58194.815000000002</v>
      </c>
      <c r="J10" s="329">
        <v>81587.954559999387</v>
      </c>
      <c r="K10" s="319">
        <v>1.4019999999999999</v>
      </c>
    </row>
    <row r="11" spans="1:14" ht="15" thickBot="1">
      <c r="B11" s="586" t="s">
        <v>54</v>
      </c>
      <c r="C11" s="219" t="s">
        <v>55</v>
      </c>
      <c r="D11" s="485"/>
      <c r="E11" s="172"/>
      <c r="F11" s="172"/>
      <c r="G11" s="486"/>
      <c r="H11" s="487"/>
      <c r="I11" s="488"/>
      <c r="J11" s="114"/>
      <c r="K11" s="486"/>
    </row>
    <row r="12" spans="1:14" ht="15" thickBot="1">
      <c r="B12" s="587"/>
      <c r="C12" s="220" t="s">
        <v>56</v>
      </c>
      <c r="D12" s="485"/>
      <c r="E12" s="172"/>
      <c r="F12" s="172"/>
      <c r="G12" s="486"/>
      <c r="H12" s="487"/>
      <c r="I12" s="488"/>
      <c r="J12" s="114"/>
      <c r="K12" s="486"/>
    </row>
    <row r="13" spans="1:14" ht="18" customHeight="1" thickBot="1">
      <c r="B13" s="603" t="s">
        <v>54</v>
      </c>
      <c r="C13" s="230" t="s">
        <v>57</v>
      </c>
      <c r="D13" s="316">
        <v>10774</v>
      </c>
      <c r="E13" s="280">
        <v>28000</v>
      </c>
      <c r="F13" s="280">
        <v>25810</v>
      </c>
      <c r="G13" s="315">
        <v>0.92179999999999995</v>
      </c>
      <c r="H13" s="401">
        <v>14445.632489999953</v>
      </c>
      <c r="I13" s="326">
        <v>25665.76642</v>
      </c>
      <c r="J13" s="405">
        <v>40278.20278999969</v>
      </c>
      <c r="K13" s="315">
        <v>1.569</v>
      </c>
    </row>
    <row r="14" spans="1:14" ht="15" thickBot="1">
      <c r="B14" s="565" t="s">
        <v>58</v>
      </c>
      <c r="C14" s="42" t="s">
        <v>59</v>
      </c>
      <c r="D14" s="141">
        <v>3153</v>
      </c>
      <c r="E14" s="217">
        <v>209000</v>
      </c>
      <c r="F14" s="184">
        <v>208943</v>
      </c>
      <c r="G14" s="188">
        <v>0.99970000000000003</v>
      </c>
      <c r="H14" s="370">
        <v>4898.0182299999806</v>
      </c>
      <c r="I14" s="327">
        <v>23957.25273</v>
      </c>
      <c r="J14" s="406">
        <v>17147.200159999848</v>
      </c>
      <c r="K14" s="187">
        <v>0.71599999999999997</v>
      </c>
    </row>
    <row r="15" spans="1:14" ht="29.5" thickBot="1">
      <c r="B15" s="39" t="s">
        <v>60</v>
      </c>
      <c r="C15" s="39" t="s">
        <v>61</v>
      </c>
      <c r="D15" s="183">
        <v>1335745</v>
      </c>
      <c r="E15" s="200">
        <v>1200000</v>
      </c>
      <c r="F15" s="143">
        <v>1335745</v>
      </c>
      <c r="G15" s="387"/>
      <c r="H15" s="402">
        <v>1919.2909399999655</v>
      </c>
      <c r="I15" s="328">
        <v>9548.6434300000001</v>
      </c>
      <c r="J15" s="407">
        <v>7069.8557700000074</v>
      </c>
      <c r="K15" s="187">
        <v>0.74</v>
      </c>
    </row>
    <row r="16" spans="1:14" ht="18" customHeight="1" thickBot="1">
      <c r="B16" s="53" t="s">
        <v>62</v>
      </c>
      <c r="C16" s="61"/>
      <c r="D16" s="144">
        <v>1620099</v>
      </c>
      <c r="E16" s="145">
        <v>3787000</v>
      </c>
      <c r="F16" s="145">
        <v>3101219</v>
      </c>
      <c r="G16" s="189">
        <v>0.81899999999999995</v>
      </c>
      <c r="H16" s="106">
        <v>42364.189509999931</v>
      </c>
      <c r="I16" s="106">
        <v>117366.47758000001</v>
      </c>
      <c r="J16" s="106">
        <v>146083.21327999892</v>
      </c>
      <c r="K16" s="189">
        <v>1.2450000000000001</v>
      </c>
    </row>
    <row r="17" spans="1:11" ht="15" thickBot="1">
      <c r="B17" s="24"/>
      <c r="C17" s="63"/>
      <c r="D17" s="146"/>
      <c r="E17" s="147"/>
      <c r="F17" s="147"/>
      <c r="G17" s="190"/>
      <c r="H17" s="107"/>
      <c r="I17" s="330"/>
      <c r="J17" s="118"/>
      <c r="K17" s="56"/>
    </row>
    <row r="18" spans="1:11" ht="15" thickBot="1">
      <c r="B18" s="62" t="s">
        <v>63</v>
      </c>
      <c r="C18" s="60" t="s">
        <v>64</v>
      </c>
      <c r="D18" s="150"/>
      <c r="E18" s="151"/>
      <c r="F18" s="151"/>
      <c r="G18" s="191"/>
      <c r="H18" s="109"/>
      <c r="I18" s="331"/>
      <c r="J18" s="335"/>
      <c r="K18" s="57"/>
    </row>
    <row r="19" spans="1:11" ht="15" thickBot="1">
      <c r="B19" s="48" t="s">
        <v>65</v>
      </c>
      <c r="C19" s="39" t="s">
        <v>66</v>
      </c>
      <c r="D19" s="142">
        <v>125.00000000000009</v>
      </c>
      <c r="E19" s="143">
        <v>650</v>
      </c>
      <c r="F19" s="143">
        <v>279.00000000000011</v>
      </c>
      <c r="G19" s="350">
        <v>0.42920000000000003</v>
      </c>
      <c r="H19" s="402">
        <v>9004.5250200000519</v>
      </c>
      <c r="I19" s="332">
        <v>46111.970849999998</v>
      </c>
      <c r="J19" s="407">
        <v>29541.461969999837</v>
      </c>
      <c r="K19" s="187">
        <v>0.64100000000000001</v>
      </c>
    </row>
    <row r="20" spans="1:11">
      <c r="B20" s="588" t="s">
        <v>67</v>
      </c>
      <c r="C20" s="567" t="s">
        <v>68</v>
      </c>
      <c r="D20" s="168">
        <v>1759.9999999999982</v>
      </c>
      <c r="E20" s="155">
        <v>6130</v>
      </c>
      <c r="F20" s="155">
        <v>4575.0000000000018</v>
      </c>
      <c r="G20" s="351">
        <v>0.74629999999999996</v>
      </c>
      <c r="H20" s="408">
        <v>27923.343059999876</v>
      </c>
      <c r="I20" s="333">
        <v>97166.762650000004</v>
      </c>
      <c r="J20" s="408">
        <v>72017.963500000187</v>
      </c>
      <c r="K20" s="194">
        <v>0.74099999999999999</v>
      </c>
    </row>
    <row r="21" spans="1:11">
      <c r="B21" s="588"/>
      <c r="C21" s="568" t="s">
        <v>111</v>
      </c>
      <c r="D21" s="186">
        <v>19</v>
      </c>
      <c r="E21" s="158">
        <v>180</v>
      </c>
      <c r="F21" s="158">
        <v>92</v>
      </c>
      <c r="G21" s="352">
        <v>0.5111</v>
      </c>
      <c r="H21" s="409">
        <v>1766.4800399999856</v>
      </c>
      <c r="I21" s="334">
        <v>31121.660349999998</v>
      </c>
      <c r="J21" s="409">
        <v>5921.2892299999985</v>
      </c>
      <c r="K21" s="192">
        <v>0.19</v>
      </c>
    </row>
    <row r="22" spans="1:11">
      <c r="B22" s="589"/>
      <c r="C22" s="568" t="s">
        <v>70</v>
      </c>
      <c r="D22" s="186">
        <v>0</v>
      </c>
      <c r="E22" s="158">
        <v>2</v>
      </c>
      <c r="F22" s="158">
        <v>0</v>
      </c>
      <c r="G22" s="352">
        <v>0</v>
      </c>
      <c r="H22" s="409">
        <v>152.95024000000157</v>
      </c>
      <c r="I22" s="334">
        <v>3472.71306</v>
      </c>
      <c r="J22" s="409">
        <v>536.76561000000947</v>
      </c>
      <c r="K22" s="192">
        <v>0.155</v>
      </c>
    </row>
    <row r="23" spans="1:11" ht="15" thickBot="1">
      <c r="B23" s="604"/>
      <c r="C23" s="339" t="s">
        <v>71</v>
      </c>
      <c r="D23" s="292">
        <v>1</v>
      </c>
      <c r="E23" s="269">
        <v>6</v>
      </c>
      <c r="F23" s="269">
        <v>5</v>
      </c>
      <c r="G23" s="340">
        <v>0.83330000000000004</v>
      </c>
      <c r="H23" s="410">
        <v>4048.3700700000518</v>
      </c>
      <c r="I23" s="353">
        <v>102136.10726999999</v>
      </c>
      <c r="J23" s="410">
        <v>11505.073979999925</v>
      </c>
      <c r="K23" s="356">
        <v>0.113</v>
      </c>
    </row>
    <row r="24" spans="1:11" ht="15" thickBot="1">
      <c r="A24" s="18"/>
      <c r="B24" s="306" t="s">
        <v>72</v>
      </c>
      <c r="C24" s="307"/>
      <c r="D24" s="346">
        <v>1904.9999999999982</v>
      </c>
      <c r="E24" s="347">
        <v>6968</v>
      </c>
      <c r="F24" s="347">
        <v>4951.0000000000018</v>
      </c>
      <c r="G24" s="348">
        <v>0.71099999999999997</v>
      </c>
      <c r="H24" s="354">
        <v>42895.668429999962</v>
      </c>
      <c r="I24" s="355">
        <v>280009.21418000001</v>
      </c>
      <c r="J24" s="354">
        <v>119522.55428999994</v>
      </c>
      <c r="K24" s="349">
        <v>0.42699999999999999</v>
      </c>
    </row>
    <row r="25" spans="1:11" ht="15" thickBot="1">
      <c r="B25" s="341"/>
      <c r="C25" s="342"/>
      <c r="D25" s="343"/>
      <c r="E25" s="344"/>
      <c r="F25" s="344"/>
      <c r="G25" s="345"/>
      <c r="H25" s="336"/>
      <c r="I25" s="337"/>
      <c r="J25" s="337"/>
      <c r="K25" s="338"/>
    </row>
    <row r="26" spans="1:11">
      <c r="B26" s="581" t="s">
        <v>73</v>
      </c>
      <c r="C26" s="67" t="s">
        <v>74</v>
      </c>
      <c r="D26" s="164"/>
      <c r="E26" s="165"/>
      <c r="F26" s="165"/>
      <c r="G26" s="193"/>
      <c r="H26" s="110"/>
      <c r="I26" s="111"/>
      <c r="J26" s="111"/>
      <c r="K26" s="96"/>
    </row>
    <row r="27" spans="1:11" ht="18" customHeight="1">
      <c r="B27" s="582"/>
      <c r="C27" s="68" t="s">
        <v>75</v>
      </c>
      <c r="D27" s="168">
        <v>3812</v>
      </c>
      <c r="E27" s="255">
        <v>19200</v>
      </c>
      <c r="F27" s="155">
        <v>10430</v>
      </c>
      <c r="G27" s="194">
        <v>0.54300000000000004</v>
      </c>
      <c r="H27" s="408">
        <v>953.42116000000317</v>
      </c>
      <c r="I27" s="112">
        <v>4970.1101200000003</v>
      </c>
      <c r="J27" s="411">
        <v>3016.3232199999784</v>
      </c>
      <c r="K27" s="194">
        <v>0.60699999999999998</v>
      </c>
    </row>
    <row r="28" spans="1:11">
      <c r="B28" s="582"/>
      <c r="C28" s="68" t="s">
        <v>76</v>
      </c>
      <c r="D28" s="169"/>
      <c r="E28" s="128"/>
      <c r="F28" s="128"/>
      <c r="G28" s="195"/>
      <c r="H28" s="113"/>
      <c r="I28" s="105"/>
      <c r="J28" s="105"/>
      <c r="K28" s="99"/>
    </row>
    <row r="29" spans="1:11" ht="15" thickBot="1">
      <c r="B29" s="583"/>
      <c r="C29" s="69" t="s">
        <v>71</v>
      </c>
      <c r="D29" s="171"/>
      <c r="E29" s="172"/>
      <c r="F29" s="172"/>
      <c r="G29" s="196"/>
      <c r="H29" s="114"/>
      <c r="I29" s="115"/>
      <c r="J29" s="115"/>
      <c r="K29" s="100"/>
    </row>
    <row r="30" spans="1:11" ht="15" thickBot="1">
      <c r="B30" s="13" t="s">
        <v>77</v>
      </c>
      <c r="C30" s="66"/>
      <c r="D30" s="175">
        <v>3812</v>
      </c>
      <c r="E30" s="176">
        <v>19200</v>
      </c>
      <c r="F30" s="176">
        <v>10430</v>
      </c>
      <c r="G30" s="197">
        <v>0.54300000000000004</v>
      </c>
      <c r="H30" s="116">
        <v>953.42116000000317</v>
      </c>
      <c r="I30" s="117">
        <v>4970.1101200000003</v>
      </c>
      <c r="J30" s="117">
        <v>3016.3232199999784</v>
      </c>
      <c r="K30" s="197">
        <v>0.60699999999999998</v>
      </c>
    </row>
    <row r="31" spans="1:11" ht="15" thickBot="1">
      <c r="B31" s="594" t="s">
        <v>78</v>
      </c>
      <c r="C31" s="595"/>
      <c r="D31" s="179"/>
      <c r="E31" s="147"/>
      <c r="F31" s="147"/>
      <c r="G31" s="198"/>
      <c r="H31" s="118"/>
      <c r="I31" s="108"/>
      <c r="J31" s="108"/>
      <c r="K31" s="26"/>
    </row>
    <row r="32" spans="1:11" ht="15" thickBot="1">
      <c r="B32" s="15" t="s">
        <v>79</v>
      </c>
      <c r="C32" s="428"/>
      <c r="D32" s="164"/>
      <c r="E32" s="165"/>
      <c r="F32" s="165"/>
      <c r="G32" s="193"/>
      <c r="H32" s="110"/>
      <c r="I32" s="111"/>
      <c r="J32" s="111"/>
      <c r="K32" s="96"/>
    </row>
    <row r="33" spans="2:11" ht="15" thickBot="1">
      <c r="B33" s="16" t="s">
        <v>80</v>
      </c>
      <c r="C33" s="23"/>
      <c r="D33" s="164"/>
      <c r="E33" s="165"/>
      <c r="F33" s="165"/>
      <c r="G33" s="193"/>
      <c r="H33" s="110"/>
      <c r="I33" s="111"/>
      <c r="J33" s="111"/>
      <c r="K33" s="96"/>
    </row>
    <row r="34" spans="2:11" ht="12" customHeight="1" thickBot="1">
      <c r="B34" s="24"/>
      <c r="C34" s="25"/>
      <c r="D34" s="179"/>
      <c r="E34" s="147"/>
      <c r="F34" s="147"/>
      <c r="G34" s="198"/>
      <c r="H34" s="118"/>
      <c r="I34" s="108"/>
      <c r="J34" s="108"/>
      <c r="K34" s="26"/>
    </row>
    <row r="35" spans="2:11" ht="15" thickBot="1">
      <c r="B35" s="16" t="s">
        <v>81</v>
      </c>
      <c r="C35" s="23"/>
      <c r="D35" s="177">
        <v>1625816</v>
      </c>
      <c r="E35" s="178">
        <v>3813168</v>
      </c>
      <c r="F35" s="178">
        <v>3116600</v>
      </c>
      <c r="G35" s="468">
        <v>0.81699999999999995</v>
      </c>
      <c r="H35" s="490">
        <v>86213.279099999898</v>
      </c>
      <c r="I35" s="491">
        <v>402345.80188000004</v>
      </c>
      <c r="J35" s="491">
        <v>268622.09078999882</v>
      </c>
      <c r="K35" s="492">
        <v>0.66800000000000004</v>
      </c>
    </row>
    <row r="36" spans="2:11" ht="15" thickBot="1">
      <c r="B36" s="27" t="s">
        <v>112</v>
      </c>
      <c r="C36" s="28"/>
      <c r="D36" s="36"/>
      <c r="E36" s="37"/>
      <c r="F36" s="37"/>
      <c r="G36" s="77"/>
      <c r="H36" s="493">
        <v>2609.2825699999999</v>
      </c>
      <c r="I36" s="494">
        <v>17397.243999999999</v>
      </c>
      <c r="J36" s="493">
        <v>10294.045609999996</v>
      </c>
      <c r="K36" s="495">
        <v>0.59199999999999997</v>
      </c>
    </row>
    <row r="37" spans="2:11" ht="15" thickBot="1">
      <c r="B37" s="27" t="s">
        <v>113</v>
      </c>
      <c r="C37" s="28"/>
      <c r="D37" s="36"/>
      <c r="E37" s="37"/>
      <c r="F37" s="37"/>
      <c r="G37" s="77"/>
      <c r="H37" s="493">
        <v>88822.561669999894</v>
      </c>
      <c r="I37" s="494">
        <v>419743.04588000005</v>
      </c>
      <c r="J37" s="493">
        <v>278916.1363999988</v>
      </c>
      <c r="K37" s="495">
        <v>0.66400000000000003</v>
      </c>
    </row>
    <row r="38" spans="2:11" ht="11.15" customHeight="1"/>
    <row r="39" spans="2:11" ht="32.15" customHeight="1">
      <c r="B39" s="580" t="s">
        <v>114</v>
      </c>
      <c r="C39" s="580"/>
      <c r="D39" s="580"/>
      <c r="E39" s="580"/>
      <c r="F39" s="580"/>
      <c r="G39" s="580"/>
      <c r="H39" s="580"/>
      <c r="I39" s="580"/>
      <c r="J39" s="580"/>
      <c r="K39" s="580"/>
    </row>
    <row r="40" spans="2:11" ht="32.15" customHeight="1">
      <c r="B40" s="572" t="s">
        <v>83</v>
      </c>
      <c r="C40" s="572"/>
      <c r="D40" s="572"/>
      <c r="E40" s="572"/>
      <c r="F40" s="572"/>
      <c r="G40" s="572"/>
      <c r="H40" s="572"/>
      <c r="I40" s="572"/>
      <c r="J40" s="572"/>
      <c r="K40" s="572"/>
    </row>
    <row r="41" spans="2:11">
      <c r="H41" s="561"/>
    </row>
  </sheetData>
  <mergeCells count="9">
    <mergeCell ref="B40:K40"/>
    <mergeCell ref="D4:G4"/>
    <mergeCell ref="H4:K4"/>
    <mergeCell ref="B8:B10"/>
    <mergeCell ref="B20:B23"/>
    <mergeCell ref="B26:B29"/>
    <mergeCell ref="B11:B13"/>
    <mergeCell ref="B31:C31"/>
    <mergeCell ref="B39:K39"/>
  </mergeCells>
  <pageMargins left="0.7" right="0.7" top="0.75" bottom="0.5" header="0.3" footer="0.3"/>
  <pageSetup scale="72" orientation="landscape" r:id="rId1"/>
  <headerFooter>
    <oddHeader>&amp;R&amp;16Appendix B - Participant Spend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Q32"/>
  <sheetViews>
    <sheetView zoomScaleNormal="100" zoomScalePageLayoutView="50" workbookViewId="0">
      <selection activeCell="H1" sqref="H1"/>
    </sheetView>
  </sheetViews>
  <sheetFormatPr defaultColWidth="9.1796875" defaultRowHeight="14"/>
  <cols>
    <col min="1" max="1" width="3.7265625" style="441" customWidth="1"/>
    <col min="2" max="2" width="27.81640625" style="441" customWidth="1"/>
    <col min="3" max="4" width="14.7265625" style="441" customWidth="1"/>
    <col min="5" max="5" width="11.81640625" style="441" bestFit="1" customWidth="1"/>
    <col min="6" max="7" width="14.7265625" style="441" customWidth="1"/>
    <col min="8" max="8" width="11.81640625" style="441" bestFit="1" customWidth="1"/>
    <col min="9" max="10" width="3.7265625" style="441" customWidth="1"/>
    <col min="11" max="11" width="16.81640625" style="441" customWidth="1"/>
    <col min="12" max="15" width="14.7265625" style="441" customWidth="1"/>
    <col min="16" max="16384" width="9.1796875" style="441"/>
  </cols>
  <sheetData>
    <row r="1" spans="2:17" ht="18">
      <c r="B1" s="440" t="s">
        <v>129</v>
      </c>
      <c r="J1"/>
      <c r="K1"/>
      <c r="L1"/>
      <c r="M1"/>
      <c r="N1"/>
      <c r="O1"/>
      <c r="P1"/>
    </row>
    <row r="2" spans="2:17" customFormat="1" ht="12" customHeight="1"/>
    <row r="3" spans="2:17" ht="124.5" customHeight="1">
      <c r="B3" s="620" t="s">
        <v>130</v>
      </c>
      <c r="C3" s="620"/>
      <c r="D3" s="620"/>
      <c r="E3" s="620"/>
      <c r="F3" s="620"/>
      <c r="G3" s="620"/>
      <c r="H3" s="620"/>
      <c r="J3"/>
      <c r="K3"/>
      <c r="L3"/>
      <c r="M3"/>
      <c r="N3"/>
      <c r="O3"/>
      <c r="P3"/>
      <c r="Q3" s="442"/>
    </row>
    <row r="4" spans="2:17" customFormat="1" ht="14.15" customHeight="1"/>
    <row r="5" spans="2:17" customFormat="1" ht="15.5">
      <c r="B5" s="469" t="s">
        <v>131</v>
      </c>
    </row>
    <row r="6" spans="2:17" customFormat="1" ht="40" customHeight="1" thickBot="1">
      <c r="B6" s="430" t="s">
        <v>4</v>
      </c>
      <c r="C6" s="431" t="s">
        <v>132</v>
      </c>
      <c r="D6" s="431" t="s">
        <v>5</v>
      </c>
      <c r="E6" s="433" t="s">
        <v>6</v>
      </c>
      <c r="F6" s="431" t="s">
        <v>133</v>
      </c>
      <c r="G6" s="431" t="s">
        <v>7</v>
      </c>
      <c r="H6" s="433" t="s">
        <v>6</v>
      </c>
      <c r="L6" s="437" t="s">
        <v>134</v>
      </c>
      <c r="M6" s="437" t="s">
        <v>135</v>
      </c>
      <c r="N6" s="437" t="s">
        <v>136</v>
      </c>
      <c r="O6" s="437" t="s">
        <v>137</v>
      </c>
    </row>
    <row r="7" spans="2:17" customFormat="1" ht="14.5">
      <c r="B7" s="465" t="s">
        <v>0</v>
      </c>
      <c r="C7" s="512" t="e">
        <f>#REF!</f>
        <v>#REF!</v>
      </c>
      <c r="D7" s="513" t="e">
        <f>#REF!</f>
        <v>#REF!</v>
      </c>
      <c r="E7" s="460" t="e">
        <f>#REF!</f>
        <v>#REF!</v>
      </c>
      <c r="F7" s="512" t="e">
        <f>#REF!</f>
        <v>#REF!</v>
      </c>
      <c r="G7" s="513" t="e">
        <f>#REF!</f>
        <v>#REF!</v>
      </c>
      <c r="H7" s="515" t="e">
        <f>#REF!</f>
        <v>#REF!</v>
      </c>
      <c r="K7" s="21" t="s">
        <v>138</v>
      </c>
      <c r="L7" s="443" t="e">
        <f>$C$10</f>
        <v>#REF!</v>
      </c>
      <c r="M7" s="443">
        <f>$C$17</f>
        <v>0</v>
      </c>
      <c r="N7" s="443" t="e">
        <f>F10</f>
        <v>#REF!</v>
      </c>
      <c r="O7" s="443">
        <f>F17</f>
        <v>0</v>
      </c>
    </row>
    <row r="8" spans="2:17" customFormat="1" ht="14.5">
      <c r="B8" s="466" t="s">
        <v>1</v>
      </c>
      <c r="C8" s="514" t="e">
        <f>#REF!</f>
        <v>#REF!</v>
      </c>
      <c r="D8" s="8" t="e">
        <f>#REF!</f>
        <v>#REF!</v>
      </c>
      <c r="E8" s="461" t="e">
        <f>#REF!</f>
        <v>#REF!</v>
      </c>
      <c r="F8" s="514" t="e">
        <f>#REF!</f>
        <v>#REF!</v>
      </c>
      <c r="G8" s="8" t="e">
        <f>#REF!</f>
        <v>#REF!</v>
      </c>
      <c r="H8" s="516" t="e">
        <f>#REF!</f>
        <v>#REF!</v>
      </c>
      <c r="K8" s="21" t="s">
        <v>139</v>
      </c>
      <c r="L8" s="434" t="e">
        <f>#REF!</f>
        <v>#REF!</v>
      </c>
      <c r="M8" s="552">
        <v>3625802.1097407416</v>
      </c>
      <c r="N8" s="435"/>
      <c r="O8" s="436"/>
    </row>
    <row r="9" spans="2:17" customFormat="1" ht="14.5">
      <c r="B9" s="466" t="s">
        <v>2</v>
      </c>
      <c r="C9" s="514" t="e">
        <f>#REF!</f>
        <v>#REF!</v>
      </c>
      <c r="D9" s="8" t="e">
        <f>#REF!</f>
        <v>#REF!</v>
      </c>
      <c r="E9" s="461" t="e">
        <f>#REF!</f>
        <v>#REF!</v>
      </c>
      <c r="F9" s="514" t="e">
        <f>#REF!</f>
        <v>#REF!</v>
      </c>
      <c r="G9" s="8" t="e">
        <f>#REF!</f>
        <v>#REF!</v>
      </c>
      <c r="H9" s="516" t="e">
        <f>#REF!</f>
        <v>#REF!</v>
      </c>
      <c r="K9" s="441"/>
      <c r="L9" s="441"/>
      <c r="M9" s="441"/>
      <c r="N9" s="441"/>
      <c r="O9" s="441"/>
      <c r="P9" s="441"/>
      <c r="Q9" s="441"/>
    </row>
    <row r="10" spans="2:17" customFormat="1" ht="29.5" thickBot="1">
      <c r="B10" s="467" t="s">
        <v>3</v>
      </c>
      <c r="C10" s="462" t="e">
        <f>SUM(C7:C9)</f>
        <v>#REF!</v>
      </c>
      <c r="D10" s="463" t="e">
        <f>SUM(D7:D9)</f>
        <v>#REF!</v>
      </c>
      <c r="E10" s="464" t="e">
        <f>#REF!</f>
        <v>#REF!</v>
      </c>
      <c r="F10" s="462" t="e">
        <f t="shared" ref="F10:G10" si="0">SUM(F7:F9)</f>
        <v>#REF!</v>
      </c>
      <c r="G10" s="463" t="e">
        <f t="shared" si="0"/>
        <v>#REF!</v>
      </c>
      <c r="H10" s="464" t="e">
        <f>#REF!</f>
        <v>#REF!</v>
      </c>
      <c r="K10" s="438" t="s">
        <v>140</v>
      </c>
    </row>
    <row r="11" spans="2:17" customFormat="1" ht="14.5"/>
    <row r="12" spans="2:17" customFormat="1" ht="15.5">
      <c r="B12" s="469" t="s">
        <v>141</v>
      </c>
    </row>
    <row r="13" spans="2:17" customFormat="1" ht="24.5" thickBot="1">
      <c r="B13" s="430" t="s">
        <v>4</v>
      </c>
      <c r="C13" s="431" t="s">
        <v>132</v>
      </c>
      <c r="D13" s="431" t="s">
        <v>5</v>
      </c>
      <c r="E13" s="433" t="s">
        <v>6</v>
      </c>
      <c r="F13" s="431" t="s">
        <v>133</v>
      </c>
      <c r="G13" s="431" t="s">
        <v>7</v>
      </c>
      <c r="H13" s="433" t="s">
        <v>6</v>
      </c>
    </row>
    <row r="14" spans="2:17" customFormat="1" ht="14.5">
      <c r="B14" s="465" t="s">
        <v>0</v>
      </c>
      <c r="C14" s="554"/>
      <c r="D14" s="555"/>
      <c r="E14" s="556"/>
      <c r="F14" s="554"/>
      <c r="G14" s="459" t="e">
        <f>G7</f>
        <v>#REF!</v>
      </c>
      <c r="H14" s="460" t="e">
        <f>ROUND(F14/G14,3)</f>
        <v>#REF!</v>
      </c>
    </row>
    <row r="15" spans="2:17" customFormat="1" ht="14.5">
      <c r="B15" s="466" t="s">
        <v>1</v>
      </c>
      <c r="C15" s="557"/>
      <c r="D15" s="558"/>
      <c r="E15" s="559"/>
      <c r="F15" s="557"/>
      <c r="G15" s="434" t="e">
        <f t="shared" ref="G15:G16" si="1">G8</f>
        <v>#REF!</v>
      </c>
      <c r="H15" s="461" t="e">
        <f t="shared" ref="H15:H17" si="2">ROUND(F15/G15,3)</f>
        <v>#REF!</v>
      </c>
    </row>
    <row r="16" spans="2:17" customFormat="1" ht="14.5">
      <c r="B16" s="466" t="s">
        <v>2</v>
      </c>
      <c r="C16" s="557"/>
      <c r="D16" s="558"/>
      <c r="E16" s="559"/>
      <c r="F16" s="557"/>
      <c r="G16" s="434" t="e">
        <f t="shared" si="1"/>
        <v>#REF!</v>
      </c>
      <c r="H16" s="461" t="e">
        <f t="shared" si="2"/>
        <v>#REF!</v>
      </c>
    </row>
    <row r="17" spans="2:17" customFormat="1" ht="29.5" thickBot="1">
      <c r="B17" s="467" t="s">
        <v>3</v>
      </c>
      <c r="C17" s="462">
        <f>SUM(C14:C16)</f>
        <v>0</v>
      </c>
      <c r="D17" s="463">
        <f>SUM(D14:D16)</f>
        <v>0</v>
      </c>
      <c r="E17" s="464" t="e">
        <f t="shared" ref="E17" si="3">ROUND(C17/D17,3)</f>
        <v>#DIV/0!</v>
      </c>
      <c r="F17" s="462">
        <f>SUM(F14:F16)</f>
        <v>0</v>
      </c>
      <c r="G17" s="463" t="e">
        <f>SUM(G14:G16)</f>
        <v>#REF!</v>
      </c>
      <c r="H17" s="464" t="e">
        <f t="shared" si="2"/>
        <v>#REF!</v>
      </c>
    </row>
    <row r="18" spans="2:17" customFormat="1" ht="39.75" customHeight="1">
      <c r="B18" s="619" t="s">
        <v>142</v>
      </c>
      <c r="C18" s="619"/>
      <c r="D18" s="619"/>
      <c r="E18" s="619"/>
      <c r="F18" s="619"/>
      <c r="G18" s="619"/>
    </row>
    <row r="19" spans="2:17" customFormat="1" ht="15" customHeight="1">
      <c r="B19" s="511"/>
      <c r="C19" s="511"/>
      <c r="D19" s="511"/>
      <c r="E19" s="511"/>
      <c r="F19" s="511"/>
      <c r="G19" s="511"/>
      <c r="K19" s="438" t="s">
        <v>143</v>
      </c>
    </row>
    <row r="20" spans="2:17" customFormat="1" ht="14.5">
      <c r="B20" s="444"/>
      <c r="C20" s="429"/>
      <c r="D20" s="429"/>
      <c r="E20" s="429"/>
      <c r="F20" s="429"/>
      <c r="G20" s="429"/>
      <c r="H20" s="429"/>
    </row>
    <row r="21" spans="2:17" customFormat="1" ht="14.5">
      <c r="B21" s="432"/>
      <c r="C21" s="445"/>
      <c r="D21" s="445"/>
      <c r="E21" s="446"/>
      <c r="F21" s="446"/>
      <c r="G21" s="446"/>
      <c r="H21" s="446"/>
    </row>
    <row r="22" spans="2:17" customFormat="1" ht="14.5">
      <c r="B22" s="432"/>
      <c r="C22" s="445"/>
      <c r="D22" s="445"/>
      <c r="E22" s="446"/>
      <c r="F22" s="446"/>
      <c r="G22" s="446"/>
      <c r="H22" s="446"/>
    </row>
    <row r="23" spans="2:17" customFormat="1" ht="14.5">
      <c r="B23" s="432"/>
      <c r="C23" s="445"/>
      <c r="D23" s="445"/>
      <c r="E23" s="446"/>
      <c r="F23" s="446"/>
      <c r="G23" s="446"/>
      <c r="H23" s="446"/>
    </row>
    <row r="24" spans="2:17" customFormat="1" ht="14.5">
      <c r="B24" s="432"/>
      <c r="C24" s="445"/>
      <c r="D24" s="445"/>
      <c r="E24" s="446"/>
      <c r="F24" s="446"/>
      <c r="G24" s="446"/>
      <c r="H24" s="446"/>
    </row>
    <row r="25" spans="2:17" customFormat="1" ht="14.5">
      <c r="B25" s="432"/>
      <c r="C25" s="445"/>
      <c r="D25" s="445"/>
      <c r="E25" s="446"/>
      <c r="F25" s="446"/>
      <c r="G25" s="446"/>
      <c r="H25" s="446"/>
    </row>
    <row r="26" spans="2:17" customFormat="1" ht="14.5">
      <c r="B26" s="432"/>
      <c r="C26" s="445"/>
      <c r="D26" s="445"/>
      <c r="E26" s="446"/>
      <c r="F26" s="446"/>
      <c r="G26" s="446"/>
      <c r="H26" s="446"/>
    </row>
    <row r="27" spans="2:17" customFormat="1" ht="14.5">
      <c r="B27" s="432"/>
      <c r="C27" s="445"/>
      <c r="D27" s="445"/>
      <c r="E27" s="446"/>
      <c r="F27" s="446"/>
      <c r="G27" s="446"/>
      <c r="H27" s="446"/>
    </row>
    <row r="28" spans="2:17" customFormat="1" ht="14.5">
      <c r="B28" s="432"/>
      <c r="C28" s="445"/>
      <c r="D28" s="445"/>
      <c r="E28" s="446"/>
      <c r="F28" s="446"/>
      <c r="G28" s="446"/>
      <c r="H28" s="446"/>
    </row>
    <row r="29" spans="2:17" customFormat="1" ht="14.5">
      <c r="B29" s="432"/>
      <c r="C29" s="445"/>
      <c r="D29" s="445"/>
      <c r="E29" s="446"/>
      <c r="F29" s="446"/>
      <c r="G29" s="446"/>
      <c r="H29" s="446"/>
    </row>
    <row r="30" spans="2:17" customFormat="1" ht="14.5"/>
    <row r="31" spans="2:17" customFormat="1" ht="14.5"/>
    <row r="32" spans="2:17" ht="14.5">
      <c r="K32"/>
      <c r="L32"/>
      <c r="M32"/>
      <c r="N32"/>
      <c r="O32"/>
      <c r="P32"/>
      <c r="Q32" t="s">
        <v>144</v>
      </c>
    </row>
  </sheetData>
  <mergeCells count="2">
    <mergeCell ref="B18:G18"/>
    <mergeCell ref="B3:H3"/>
  </mergeCells>
  <pageMargins left="0.45" right="0.45" top="0.75" bottom="0.75" header="0.3" footer="0.3"/>
  <pageSetup scale="74" fitToWidth="0" fitToHeight="2" orientation="landscape" r:id="rId1"/>
  <headerFooter>
    <oddHeader>&amp;R&amp;16Appendix F - Secondary Metrics</oddHeader>
  </headerFooter>
  <colBreaks count="1" manualBreakCount="1">
    <brk id="9" max="31"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D16"/>
  <sheetViews>
    <sheetView zoomScaleNormal="100" workbookViewId="0"/>
  </sheetViews>
  <sheetFormatPr defaultColWidth="9.1796875" defaultRowHeight="14"/>
  <cols>
    <col min="1" max="1" width="4.1796875" style="441" customWidth="1"/>
    <col min="2" max="2" width="37.453125" style="441" customWidth="1"/>
    <col min="3" max="4" width="25.7265625" style="441" customWidth="1"/>
    <col min="5" max="5" width="3.54296875" style="441" customWidth="1"/>
    <col min="6" max="16384" width="9.1796875" style="441"/>
  </cols>
  <sheetData>
    <row r="1" spans="2:4" ht="18">
      <c r="B1" s="440" t="s">
        <v>145</v>
      </c>
    </row>
    <row r="2" spans="2:4" customFormat="1" ht="14.5"/>
    <row r="3" spans="2:4" ht="104.25" customHeight="1">
      <c r="B3" s="621" t="s">
        <v>146</v>
      </c>
      <c r="C3" s="621"/>
      <c r="D3" s="621"/>
    </row>
    <row r="5" spans="2:4" ht="21" customHeight="1">
      <c r="B5" s="622" t="s">
        <v>147</v>
      </c>
      <c r="C5" s="623"/>
      <c r="D5" s="624"/>
    </row>
    <row r="6" spans="2:4" ht="18" customHeight="1">
      <c r="B6" s="503" t="s">
        <v>148</v>
      </c>
      <c r="C6" s="504" t="s">
        <v>149</v>
      </c>
      <c r="D6" s="504" t="s">
        <v>150</v>
      </c>
    </row>
    <row r="7" spans="2:4" ht="18" customHeight="1">
      <c r="B7" s="505" t="s">
        <v>18</v>
      </c>
      <c r="C7" s="560"/>
      <c r="D7" s="560"/>
    </row>
    <row r="8" spans="2:4" ht="18" customHeight="1">
      <c r="B8" s="505" t="s">
        <v>151</v>
      </c>
      <c r="C8" s="560"/>
      <c r="D8" s="560"/>
    </row>
    <row r="9" spans="2:4" ht="18" customHeight="1">
      <c r="B9" s="505" t="s">
        <v>59</v>
      </c>
      <c r="C9" s="560"/>
      <c r="D9" s="560"/>
    </row>
    <row r="10" spans="2:4" ht="18" customHeight="1">
      <c r="B10" s="505" t="s">
        <v>152</v>
      </c>
      <c r="C10" s="560"/>
      <c r="D10" s="560"/>
    </row>
    <row r="11" spans="2:4" ht="18" customHeight="1">
      <c r="B11" s="505" t="s">
        <v>153</v>
      </c>
      <c r="C11" s="560"/>
      <c r="D11" s="560"/>
    </row>
    <row r="12" spans="2:4" ht="18" customHeight="1">
      <c r="B12" s="505" t="s">
        <v>24</v>
      </c>
      <c r="C12" s="560"/>
      <c r="D12" s="560"/>
    </row>
    <row r="13" spans="2:4" ht="18" customHeight="1">
      <c r="B13" s="505" t="s">
        <v>25</v>
      </c>
      <c r="C13" s="560"/>
      <c r="D13" s="560"/>
    </row>
    <row r="14" spans="2:4" ht="18" customHeight="1">
      <c r="B14" s="505" t="s">
        <v>26</v>
      </c>
      <c r="C14" s="560"/>
      <c r="D14" s="560"/>
    </row>
    <row r="15" spans="2:4" ht="18" customHeight="1">
      <c r="B15" s="505" t="s">
        <v>27</v>
      </c>
      <c r="C15" s="560"/>
      <c r="D15" s="560"/>
    </row>
    <row r="16" spans="2:4" ht="18" customHeight="1">
      <c r="B16" s="506" t="s">
        <v>154</v>
      </c>
      <c r="C16" s="553">
        <f>SUM(C7:C15)</f>
        <v>0</v>
      </c>
      <c r="D16" s="553">
        <f>SUM(D7:D15)</f>
        <v>0</v>
      </c>
    </row>
  </sheetData>
  <mergeCells count="2">
    <mergeCell ref="B3:D3"/>
    <mergeCell ref="B5:D5"/>
  </mergeCells>
  <pageMargins left="0.7" right="0.7" top="0.75" bottom="0.75" header="0.3" footer="0.3"/>
  <pageSetup scale="86" orientation="portrait" r:id="rId1"/>
  <headerFooter>
    <oddHeader>&amp;R&amp;16Appendix G - Transfer</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6" ma:contentTypeDescription="Create a new document." ma:contentTypeScope="" ma:versionID="8a3035749d84f1ec8ef0acfe3243cc51">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a5df3301cb69bff59dcebdd055577f15"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45AB2B-570C-471B-BFCB-8D9B67A1D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6747A1-12BF-4046-909E-B94B95B669EF}">
  <ds:schemaRefs>
    <ds:schemaRef ds:uri="39c968e2-ee87-41b9-8fa8-4cd604c6e882"/>
    <ds:schemaRef ds:uri="http://schemas.microsoft.com/office/infopath/2007/PartnerControls"/>
    <ds:schemaRef ds:uri="http://schemas.microsoft.com/office/2006/documentManagement/types"/>
    <ds:schemaRef ds:uri="http://purl.org/dc/terms/"/>
    <ds:schemaRef ds:uri="http://purl.org/dc/elements/1.1/"/>
    <ds:schemaRef ds:uri="http://purl.org/dc/dcmitype/"/>
    <ds:schemaRef ds:uri="http://www.w3.org/XML/1998/namespace"/>
    <ds:schemaRef ds:uri="ba291332-5843-45d8-bfc3-9844fb3e26da"/>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3C1C89C-762F-44E2-A7B3-C59E51A842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Table 8</vt:lpstr>
      <vt:lpstr>Qtr Electric Master</vt:lpstr>
      <vt:lpstr>Qtr NG Master</vt:lpstr>
      <vt:lpstr>Ap A - Participant Def</vt:lpstr>
      <vt:lpstr>Qtr LMI</vt:lpstr>
      <vt:lpstr>Qtr Business Class</vt:lpstr>
      <vt:lpstr>Participant-Spend</vt:lpstr>
      <vt:lpstr>AP F - Secondary Metrics</vt:lpstr>
      <vt:lpstr>AP G - Transfer</vt:lpstr>
      <vt:lpstr>AP H - CostTest</vt:lpstr>
      <vt:lpstr>AP I - Program Changes</vt:lpstr>
      <vt:lpstr>'AP F - Secondary Metrics'!Print_Area</vt:lpstr>
      <vt:lpstr>'AP G - Transfer'!Print_Area</vt:lpstr>
      <vt:lpstr>'AP H - CostTest'!Print_Area</vt:lpstr>
      <vt:lpstr>'Participant-Spend'!Print_Area</vt:lpstr>
      <vt:lpstr>'Qtr Business Class'!Print_Area</vt:lpstr>
      <vt:lpstr>'Qtr Electric Master'!Print_Area</vt:lpstr>
      <vt:lpstr>'Qtr LMI'!Print_Area</vt:lpstr>
      <vt:lpstr>'Qtr NG Master'!Print_Area</vt:lpstr>
      <vt:lpstr>'Table 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cp:lastModifiedBy>
  <cp:revision/>
  <dcterms:created xsi:type="dcterms:W3CDTF">2021-03-17T19:24:16Z</dcterms:created>
  <dcterms:modified xsi:type="dcterms:W3CDTF">2023-07-20T16:19:08Z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ies>
</file>