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2 2023/Final Published Reports/"/>
    </mc:Choice>
  </mc:AlternateContent>
  <bookViews>
    <workbookView xWindow="0" yWindow="0" windowWidth="28800" windowHeight="12450" tabRatio="881" firstSheet="1" activeTab="1"/>
  </bookViews>
  <sheets>
    <sheet name="Table 8" sheetId="44" state="hidden" r:id="rId1"/>
    <sheet name="Qtr Electric Master" sheetId="32" r:id="rId2"/>
    <sheet name="Qtr NG Master" sheetId="33" r:id="rId3"/>
    <sheet name="Qtr LMI" sheetId="29" r:id="rId4"/>
    <sheet name="Qtr Business Class" sheetId="30" r:id="rId5"/>
    <sheet name="Participant-Spend" sheetId="37" r:id="rId6"/>
    <sheet name="AP F - Secondary Metrics" sheetId="46" state="hidden" r:id="rId7"/>
    <sheet name="AP G - Transfer" sheetId="47" state="hidden" r:id="rId8"/>
    <sheet name="AP H - CostTest" sheetId="50" state="hidden" r:id="rId9"/>
    <sheet name="AP I - Program Changes" sheetId="49" state="hidden" r:id="rId10"/>
  </sheets>
  <definedNames>
    <definedName name="_xlnm.Print_Area" localSheetId="6">'AP F - Secondary Metrics'!$B$1:$Q$32</definedName>
    <definedName name="_xlnm.Print_Area" localSheetId="7">'AP G - Transfer'!$A$1:$E$18</definedName>
    <definedName name="_xlnm.Print_Area" localSheetId="8">'AP H - CostTest'!$A$1:$H$64</definedName>
    <definedName name="_xlnm.Print_Area" localSheetId="5">'Participant-Spend'!$A$1:$K$40</definedName>
    <definedName name="_xlnm.Print_Area" localSheetId="4">'Qtr Business Class'!$A$1:$K$24</definedName>
    <definedName name="_xlnm.Print_Area" localSheetId="1">'Qtr Electric Master'!$A$1:$L$39</definedName>
    <definedName name="_xlnm.Print_Area" localSheetId="3">'Qtr LMI'!$A$1:$L$27</definedName>
    <definedName name="_xlnm.Print_Area" localSheetId="2">'Qtr NG Master'!$A$1:$L$38</definedName>
    <definedName name="_xlnm.Print_Area" localSheetId="0">'Table 8'!$A$1:$O$14</definedName>
    <definedName name="wrn.CFC._.QUARTER." localSheetId="8"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Business Class'!#REF!</definedName>
    <definedName name="Z_E3A30FBC_675D_4AD8_9B2D_12956792A138_.wvu.Rows" localSheetId="3" hidden="1">'Qtr LMI'!#REF!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B3" i="30" l="1"/>
  <c r="B3" i="29"/>
  <c r="B3" i="33"/>
  <c r="B3" i="32"/>
  <c r="O7" i="46" l="1"/>
  <c r="N7" i="46"/>
  <c r="L7" i="46"/>
  <c r="M7" i="46"/>
</calcChain>
</file>

<file path=xl/sharedStrings.xml><?xml version="1.0" encoding="utf-8"?>
<sst xmlns="http://schemas.openxmlformats.org/spreadsheetml/2006/main" count="431" uniqueCount="199">
  <si>
    <t>Residential</t>
  </si>
  <si>
    <t>Multifamily</t>
  </si>
  <si>
    <t>C&amp;I</t>
  </si>
  <si>
    <t>Reported Totals for Utility Administered Programs</t>
  </si>
  <si>
    <t>N/A</t>
  </si>
  <si>
    <r>
      <t>Annual Energy Savings</t>
    </r>
    <r>
      <rPr>
        <vertAlign val="superscript"/>
        <sz val="9"/>
        <color indexed="9"/>
        <rFont val="Calibri"/>
        <family val="2"/>
        <scheme val="minor"/>
      </rPr>
      <t>1</t>
    </r>
  </si>
  <si>
    <t>Annual Target Retail Savings (MWh)</t>
  </si>
  <si>
    <t>Percent of Annual Target</t>
  </si>
  <si>
    <t>Annual Target Retail Savings (Dth)</t>
  </si>
  <si>
    <t>Participation</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</si>
  <si>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</si>
  <si>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</si>
  <si>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</si>
  <si>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</si>
  <si>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</si>
  <si>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</si>
  <si>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</si>
  <si>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</si>
  <si>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</si>
  <si>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</si>
  <si>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</si>
  <si>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</si>
  <si>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</si>
  <si>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</si>
  <si>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</si>
  <si>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</si>
  <si>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</si>
  <si>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</si>
  <si>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</si>
  <si>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</si>
  <si>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Energy Efficiency and PDR Savings Summary</t>
  </si>
  <si>
    <t>For Period Ending PY23Q2</t>
  </si>
  <si>
    <t xml:space="preserve"> </t>
  </si>
  <si>
    <t>Actual Expenditures</t>
  </si>
  <si>
    <t>A</t>
  </si>
  <si>
    <t>B</t>
  </si>
  <si>
    <t>C</t>
  </si>
  <si>
    <t>D=C/B</t>
  </si>
  <si>
    <t>E</t>
  </si>
  <si>
    <t>F</t>
  </si>
  <si>
    <t>G</t>
  </si>
  <si>
    <t>H=G/F</t>
  </si>
  <si>
    <t>Current Quarter</t>
  </si>
  <si>
    <t>Annual Forecasted Participation Number</t>
  </si>
  <si>
    <t>Reported Participation Number YTD</t>
  </si>
  <si>
    <t>YTD % of Annual Participants</t>
  </si>
  <si>
    <t>Current Quarter ($000)</t>
  </si>
  <si>
    <r>
      <t>Annual Forecasted Program Costs ($000)</t>
    </r>
    <r>
      <rPr>
        <vertAlign val="superscript"/>
        <sz val="9"/>
        <color theme="0"/>
        <rFont val="Calibri"/>
        <family val="2"/>
        <scheme val="minor"/>
      </rPr>
      <t>1</t>
    </r>
  </si>
  <si>
    <t>Reported Program Costs YTD ($000)</t>
  </si>
  <si>
    <t>YTD % of Annual Budget</t>
  </si>
  <si>
    <t>Residential Programs</t>
  </si>
  <si>
    <t>Sub Program</t>
  </si>
  <si>
    <t>Efficient Products*</t>
  </si>
  <si>
    <t>On line Marketplace</t>
  </si>
  <si>
    <t>Other Efficient Product Subprograms</t>
  </si>
  <si>
    <t>Total Efficient Products</t>
  </si>
  <si>
    <t>Existing Homes</t>
  </si>
  <si>
    <t>Home Performance with Energy Star*</t>
  </si>
  <si>
    <t>Quick Home Energy Check-Up</t>
  </si>
  <si>
    <t>Total Existing Homes</t>
  </si>
  <si>
    <t>Income Eligible</t>
  </si>
  <si>
    <t>Income Eligible Weatherization</t>
  </si>
  <si>
    <t>Home Energy Education &amp; Management</t>
  </si>
  <si>
    <t>Behavioral Energy</t>
  </si>
  <si>
    <t>Total Residential</t>
  </si>
  <si>
    <t>Business Programs</t>
  </si>
  <si>
    <t>Sub-Program</t>
  </si>
  <si>
    <t>C&amp;I Direct Install</t>
  </si>
  <si>
    <t>Direct Install*</t>
  </si>
  <si>
    <t>Energy Solutions for Business</t>
  </si>
  <si>
    <t>Prescriptive</t>
  </si>
  <si>
    <t>Custom</t>
  </si>
  <si>
    <t>Energy Management</t>
  </si>
  <si>
    <t>Engineered Solutions</t>
  </si>
  <si>
    <t>Total Business</t>
  </si>
  <si>
    <t>Multi-Family*</t>
  </si>
  <si>
    <t>HPwES</t>
  </si>
  <si>
    <t>Direct Install</t>
  </si>
  <si>
    <t>Prescriptive/Custom*</t>
  </si>
  <si>
    <t>Total Multi-Family</t>
  </si>
  <si>
    <t>Other Programs</t>
  </si>
  <si>
    <t>Home Optimization &amp; Peak Demand Reduction</t>
  </si>
  <si>
    <t>Total Other</t>
  </si>
  <si>
    <t>Portfolio Total</t>
  </si>
  <si>
    <t>Supportive Costs Outside Portfolio</t>
  </si>
  <si>
    <t>Company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</si>
  <si>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</si>
  <si>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</si>
  <si>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</si>
  <si>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</si>
  <si>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</si>
  <si>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</si>
  <si>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</si>
  <si>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</si>
  <si>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</si>
  <si>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</si>
  <si>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</si>
  <si>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Current Quarter Annual Retail Energy Savings (MWh)</t>
  </si>
  <si>
    <t>Annual Forecasted Retail Energy Savings (MWh)</t>
  </si>
  <si>
    <t>Reported Retail Energy Savings YTD (MWh)</t>
  </si>
  <si>
    <t>YTD % of Annual Energy Savings</t>
  </si>
  <si>
    <t>Current Quarter Wholesale Energy Savings (MWh)</t>
  </si>
  <si>
    <t>Peak Demand Savings YTD (MW)</t>
  </si>
  <si>
    <t>Current Quarter Lifetime Retail Savings (MWh)</t>
  </si>
  <si>
    <t>Lifetime Retail Savings YTD (MWh)</t>
  </si>
  <si>
    <r>
      <t>Sub Program or Category</t>
    </r>
    <r>
      <rPr>
        <b/>
        <vertAlign val="superscript"/>
        <sz val="11"/>
        <color theme="1"/>
        <rFont val="Calibri"/>
        <family val="2"/>
        <scheme val="minor"/>
      </rPr>
      <t>1</t>
    </r>
  </si>
  <si>
    <t>Custom*</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</si>
  <si>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</si>
  <si>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t>Current Quarter Annual Retail Energy Savings (DTh)</t>
  </si>
  <si>
    <t>Annual Forecasted Retail Energy Savings (DTh)</t>
  </si>
  <si>
    <t>Reported Retail Energy Savings YTD (DTh)</t>
  </si>
  <si>
    <t>Current Quarter Wholesale Energy Savings (DTh)</t>
  </si>
  <si>
    <t>Peak Demand Savings YTD (DTh)</t>
  </si>
  <si>
    <t>Current Quarter Lifetime Retail Savings (DTh)</t>
  </si>
  <si>
    <t>Lifetime Retail Savings YTD (DTh)</t>
  </si>
  <si>
    <t>Incentive Expenditures (Customer Rebates and Low/no-cost financing)</t>
  </si>
  <si>
    <t>D</t>
  </si>
  <si>
    <t>H</t>
  </si>
  <si>
    <t>Reported Incentive Costs YTD ($000)</t>
  </si>
  <si>
    <t>Reported Retail Energy Savings YTD (MWH)</t>
  </si>
  <si>
    <t>LMI</t>
  </si>
  <si>
    <t>Non-LMI or Unverified</t>
  </si>
  <si>
    <t>Multi-Family</t>
  </si>
  <si>
    <t xml:space="preserve">Direct Install </t>
  </si>
  <si>
    <t>1  Income-qualified customers are directed to participate through the Comfort Partners or Moderate Income Weatherization programs.</t>
  </si>
  <si>
    <t>Small Commercial</t>
  </si>
  <si>
    <t>Large Commercial</t>
  </si>
  <si>
    <t>Prescriptive/Custom</t>
  </si>
  <si>
    <t>Peak Demand Reduction</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</si>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</sst>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3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1"/>
      <color theme="0"/>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0"/>
      <color indexed="9"/>
      <name val="Calibri"/>
      <family val="2"/>
      <scheme val="minor"/>
    </font>
    <font>
      <b/>
      <sz val="12"/>
      <color theme="1"/>
      <name val="Arial"/>
      <family val="2"/>
    </font>
    <font>
      <sz val="12"/>
      <color theme="1"/>
      <name val="Arial"/>
      <family val="2"/>
    </font>
    <font>
      <sz val="10"/>
      <name val="Tahoma"/>
      <family val="2"/>
    </font>
    <font>
      <sz val="9"/>
      <color theme="0"/>
      <name val="Calibri"/>
      <family val="2"/>
      <scheme val="minor"/>
    </font>
    <font>
      <vertAlign val="superscript"/>
      <sz val="9"/>
      <color theme="0"/>
      <name val="Calibri"/>
      <family val="2"/>
      <scheme val="minor"/>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7" fillId="0" borderId="0"/>
  </cellStyleXfs>
  <cellXfs count="625">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3" fillId="3" borderId="24" xfId="0" applyFont="1" applyFill="1" applyBorder="1"/>
    <xf numFmtId="164" fontId="3" fillId="3" borderId="26" xfId="1" applyNumberFormat="1" applyFont="1" applyFill="1" applyBorder="1" applyAlignment="1"/>
    <xf numFmtId="0" fontId="0" fillId="0" borderId="21" xfId="0" applyBorder="1"/>
    <xf numFmtId="0" fontId="3" fillId="3" borderId="10" xfId="0" applyFont="1" applyFill="1" applyBorder="1"/>
    <xf numFmtId="164" fontId="3" fillId="3" borderId="13" xfId="1" applyNumberFormat="1" applyFont="1" applyFill="1" applyBorder="1" applyAlignment="1"/>
    <xf numFmtId="0" fontId="2" fillId="0" borderId="0" xfId="0" applyFont="1"/>
    <xf numFmtId="0" fontId="7"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9"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3" fillId="3" borderId="48"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3" fillId="3" borderId="53" xfId="0" applyFont="1" applyFill="1" applyBorder="1"/>
    <xf numFmtId="164" fontId="0" fillId="0" borderId="0" xfId="1" applyNumberFormat="1" applyFont="1" applyFill="1" applyBorder="1" applyAlignment="1">
      <alignment horizontal="right"/>
    </xf>
    <xf numFmtId="0" fontId="0" fillId="0" borderId="56" xfId="0" applyBorder="1" applyAlignment="1">
      <alignment horizontal="left" vertical="center" wrapText="1"/>
    </xf>
    <xf numFmtId="0" fontId="0" fillId="0" borderId="55" xfId="0" applyBorder="1" applyAlignment="1">
      <alignment horizontal="left" vertical="center" wrapText="1"/>
    </xf>
    <xf numFmtId="164" fontId="3"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3" fillId="3" borderId="58" xfId="0" applyFont="1" applyFill="1" applyBorder="1"/>
    <xf numFmtId="0" fontId="0" fillId="0" borderId="2" xfId="0" applyBorder="1" applyAlignment="1">
      <alignment horizontal="left" vertical="center" wrapText="1"/>
    </xf>
    <xf numFmtId="0" fontId="3" fillId="3" borderId="62" xfId="0" applyFont="1" applyFill="1" applyBorder="1"/>
    <xf numFmtId="0" fontId="3" fillId="3" borderId="64" xfId="0" applyFont="1" applyFill="1" applyBorder="1"/>
    <xf numFmtId="164" fontId="0" fillId="0" borderId="1" xfId="1" applyNumberFormat="1" applyFont="1" applyFill="1" applyBorder="1"/>
    <xf numFmtId="164" fontId="0" fillId="0" borderId="30" xfId="1" applyNumberFormat="1" applyFont="1" applyFill="1" applyBorder="1"/>
    <xf numFmtId="0" fontId="3" fillId="3" borderId="57" xfId="0" applyFont="1" applyFill="1" applyBorder="1"/>
    <xf numFmtId="0" fontId="0" fillId="2" borderId="61"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0" xfId="0" applyFont="1" applyFill="1" applyBorder="1"/>
    <xf numFmtId="164" fontId="3" fillId="3" borderId="47" xfId="1" applyNumberFormat="1" applyFont="1" applyFill="1" applyBorder="1" applyAlignment="1"/>
    <xf numFmtId="164" fontId="3" fillId="3" borderId="63" xfId="1" applyNumberFormat="1" applyFont="1" applyFill="1" applyBorder="1" applyAlignment="1"/>
    <xf numFmtId="0" fontId="3" fillId="3" borderId="50" xfId="0" applyFont="1" applyFill="1" applyBorder="1"/>
    <xf numFmtId="0" fontId="3" fillId="3" borderId="52" xfId="0" applyFont="1" applyFill="1" applyBorder="1"/>
    <xf numFmtId="0" fontId="3" fillId="3" borderId="66" xfId="0" applyFont="1" applyFill="1" applyBorder="1"/>
    <xf numFmtId="0" fontId="0" fillId="2" borderId="53" xfId="0" applyFill="1" applyBorder="1" applyAlignment="1">
      <alignment vertical="center" wrapText="1"/>
    </xf>
    <xf numFmtId="0" fontId="0" fillId="2" borderId="36" xfId="0" applyFill="1" applyBorder="1" applyAlignment="1">
      <alignment vertical="center" wrapText="1"/>
    </xf>
    <xf numFmtId="0" fontId="0" fillId="2" borderId="64" xfId="0" applyFill="1" applyBorder="1" applyAlignment="1">
      <alignment vertical="center" wrapText="1"/>
    </xf>
    <xf numFmtId="0" fontId="3" fillId="3" borderId="26" xfId="0" applyFont="1" applyFill="1" applyBorder="1"/>
    <xf numFmtId="0" fontId="0" fillId="5" borderId="58" xfId="0" applyFill="1" applyBorder="1" applyAlignment="1">
      <alignment horizontal="left" vertical="center" wrapText="1"/>
    </xf>
    <xf numFmtId="0" fontId="0" fillId="5" borderId="32" xfId="0" applyFill="1" applyBorder="1" applyAlignment="1">
      <alignment horizontal="left" vertical="center" wrapText="1"/>
    </xf>
    <xf numFmtId="0" fontId="0" fillId="5" borderId="12" xfId="0" applyFill="1" applyBorder="1" applyAlignment="1">
      <alignment horizontal="left" vertical="center" wrapText="1"/>
    </xf>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9" xfId="0" applyFill="1" applyBorder="1" applyAlignment="1">
      <alignment vertical="center" wrapText="1"/>
    </xf>
    <xf numFmtId="164" fontId="3" fillId="6" borderId="48" xfId="1" applyNumberFormat="1" applyFont="1" applyFill="1" applyBorder="1" applyAlignment="1"/>
    <xf numFmtId="0" fontId="7" fillId="7" borderId="22"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0" fillId="5" borderId="67" xfId="0" applyFill="1" applyBorder="1" applyAlignment="1">
      <alignment horizontal="left" vertical="center" wrapText="1"/>
    </xf>
    <xf numFmtId="0" fontId="0" fillId="5" borderId="45" xfId="0" applyFill="1" applyBorder="1" applyAlignment="1">
      <alignment horizontal="left" vertical="center" wrapText="1"/>
    </xf>
    <xf numFmtId="0" fontId="3" fillId="3" borderId="64"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164" fontId="0" fillId="8" borderId="44" xfId="1" applyNumberFormat="1" applyFont="1" applyFill="1" applyBorder="1"/>
    <xf numFmtId="164" fontId="0" fillId="0" borderId="15" xfId="1" applyNumberFormat="1" applyFont="1" applyFill="1" applyBorder="1"/>
    <xf numFmtId="164" fontId="0" fillId="0" borderId="44" xfId="1" applyNumberFormat="1" applyFont="1" applyFill="1" applyBorder="1"/>
    <xf numFmtId="0" fontId="0" fillId="0" borderId="5" xfId="0" applyFill="1" applyBorder="1" applyAlignment="1">
      <alignment horizontal="left" vertical="center" wrapText="1"/>
    </xf>
    <xf numFmtId="0" fontId="0" fillId="6" borderId="6" xfId="0" applyFill="1" applyBorder="1" applyAlignment="1">
      <alignment vertical="center"/>
    </xf>
    <xf numFmtId="164" fontId="0" fillId="6" borderId="43" xfId="1" applyNumberFormat="1" applyFont="1" applyFill="1" applyBorder="1"/>
    <xf numFmtId="0" fontId="0" fillId="6" borderId="36" xfId="0" applyFill="1" applyBorder="1" applyAlignment="1">
      <alignment vertical="center"/>
    </xf>
    <xf numFmtId="0" fontId="0" fillId="6" borderId="64"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0" xfId="0" applyFill="1" applyBorder="1" applyAlignment="1">
      <alignment vertical="center"/>
    </xf>
    <xf numFmtId="0" fontId="0" fillId="6" borderId="43" xfId="0" applyFill="1" applyBorder="1" applyAlignment="1">
      <alignment vertical="center"/>
    </xf>
    <xf numFmtId="164" fontId="0" fillId="0" borderId="27" xfId="1" applyNumberFormat="1" applyFont="1" applyFill="1" applyBorder="1" applyAlignment="1">
      <alignment horizontal="right"/>
    </xf>
    <xf numFmtId="0" fontId="6" fillId="7" borderId="44"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7" fillId="2" borderId="7" xfId="0" applyFont="1" applyFill="1" applyBorder="1" applyAlignment="1">
      <alignment horizontal="center" vertical="center" wrapText="1"/>
    </xf>
    <xf numFmtId="5" fontId="0" fillId="6" borderId="19" xfId="0" applyNumberFormat="1" applyFill="1" applyBorder="1" applyAlignment="1">
      <alignment vertical="center"/>
    </xf>
    <xf numFmtId="5" fontId="3" fillId="3" borderId="57" xfId="0" applyNumberFormat="1" applyFont="1" applyFill="1" applyBorder="1"/>
    <xf numFmtId="5" fontId="0" fillId="2" borderId="61"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8"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6" xfId="0" applyNumberFormat="1" applyBorder="1" applyAlignment="1">
      <alignment vertical="center"/>
    </xf>
    <xf numFmtId="5" fontId="0" fillId="6" borderId="21" xfId="0" applyNumberFormat="1" applyFill="1" applyBorder="1" applyAlignment="1">
      <alignment vertical="center"/>
    </xf>
    <xf numFmtId="5" fontId="0" fillId="6" borderId="39" xfId="0" applyNumberFormat="1" applyFill="1" applyBorder="1" applyAlignment="1">
      <alignment vertical="center"/>
    </xf>
    <xf numFmtId="5" fontId="0" fillId="6" borderId="42" xfId="0" applyNumberFormat="1" applyFill="1" applyBorder="1" applyAlignment="1">
      <alignment vertical="center"/>
    </xf>
    <xf numFmtId="5" fontId="3" fillId="3" borderId="24" xfId="0" applyNumberFormat="1" applyFont="1" applyFill="1" applyBorder="1"/>
    <xf numFmtId="5" fontId="3" fillId="3" borderId="26" xfId="0" applyNumberFormat="1" applyFont="1" applyFill="1" applyBorder="1"/>
    <xf numFmtId="5" fontId="0" fillId="2" borderId="6" xfId="0" applyNumberFormat="1" applyFill="1" applyBorder="1" applyAlignment="1">
      <alignment vertical="center" wrapText="1"/>
    </xf>
    <xf numFmtId="0" fontId="6" fillId="2" borderId="2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5" xfId="1" applyNumberFormat="1" applyFont="1" applyBorder="1" applyAlignment="1">
      <alignment vertical="center"/>
    </xf>
    <xf numFmtId="164" fontId="0" fillId="0" borderId="45" xfId="1" applyNumberFormat="1" applyFont="1" applyFill="1" applyBorder="1" applyAlignment="1">
      <alignment horizontal="right"/>
    </xf>
    <xf numFmtId="164" fontId="0" fillId="6" borderId="53" xfId="1" applyNumberFormat="1" applyFont="1" applyFill="1" applyBorder="1" applyAlignment="1">
      <alignment vertical="center"/>
    </xf>
    <xf numFmtId="164" fontId="0" fillId="0" borderId="28" xfId="1" applyNumberFormat="1" applyFont="1" applyBorder="1" applyAlignment="1">
      <alignment vertical="center"/>
    </xf>
    <xf numFmtId="164" fontId="0" fillId="6"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6" borderId="19" xfId="1" applyNumberFormat="1" applyFont="1" applyFill="1" applyBorder="1" applyAlignment="1">
      <alignment horizontal="right"/>
    </xf>
    <xf numFmtId="164" fontId="0" fillId="8" borderId="59" xfId="1" applyNumberFormat="1" applyFont="1" applyFill="1" applyBorder="1" applyAlignment="1">
      <alignment vertical="center"/>
    </xf>
    <xf numFmtId="164" fontId="0" fillId="8" borderId="17"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7" xfId="1" applyNumberFormat="1" applyFont="1" applyFill="1" applyBorder="1" applyAlignment="1">
      <alignment horizontal="right"/>
    </xf>
    <xf numFmtId="164" fontId="0" fillId="0" borderId="62" xfId="1" applyNumberFormat="1" applyFont="1" applyBorder="1" applyAlignment="1">
      <alignment vertical="center"/>
    </xf>
    <xf numFmtId="164" fontId="0" fillId="0" borderId="53" xfId="1" applyNumberFormat="1" applyFont="1" applyBorder="1" applyAlignment="1">
      <alignment vertical="center"/>
    </xf>
    <xf numFmtId="164" fontId="0" fillId="0" borderId="53" xfId="1" applyNumberFormat="1" applyFont="1" applyFill="1" applyBorder="1" applyAlignment="1">
      <alignment horizontal="right"/>
    </xf>
    <xf numFmtId="164" fontId="0" fillId="0" borderId="71" xfId="1" applyNumberFormat="1" applyFont="1" applyBorder="1" applyAlignment="1">
      <alignment vertical="center"/>
    </xf>
    <xf numFmtId="164" fontId="0" fillId="0" borderId="13" xfId="1" applyNumberFormat="1" applyFont="1" applyBorder="1" applyAlignment="1">
      <alignment vertical="center"/>
    </xf>
    <xf numFmtId="164" fontId="0" fillId="0" borderId="67"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3" fillId="3" borderId="57" xfId="1" applyNumberFormat="1" applyFont="1" applyFill="1" applyBorder="1"/>
    <xf numFmtId="164" fontId="3" fillId="3" borderId="42" xfId="1" applyNumberFormat="1" applyFont="1" applyFill="1" applyBorder="1"/>
    <xf numFmtId="164" fontId="0" fillId="2" borderId="61"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8" xfId="1" applyNumberFormat="1" applyFont="1" applyFill="1" applyBorder="1"/>
    <xf numFmtId="164" fontId="3" fillId="3" borderId="19" xfId="1" applyNumberFormat="1" applyFont="1" applyFill="1" applyBorder="1"/>
    <xf numFmtId="164" fontId="0" fillId="0" borderId="46"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3" fillId="3" borderId="39" xfId="1" applyNumberFormat="1" applyFont="1" applyFill="1" applyBorder="1"/>
    <xf numFmtId="164" fontId="0" fillId="2" borderId="36" xfId="1" applyNumberFormat="1" applyFont="1" applyFill="1" applyBorder="1" applyAlignment="1">
      <alignment vertical="center" wrapText="1"/>
    </xf>
    <xf numFmtId="164" fontId="0" fillId="2" borderId="53" xfId="1" applyNumberFormat="1" applyFont="1" applyFill="1" applyBorder="1" applyAlignment="1">
      <alignment vertical="center" wrapText="1"/>
    </xf>
    <xf numFmtId="164" fontId="0" fillId="2" borderId="64"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4" xfId="1" applyNumberFormat="1" applyFont="1" applyBorder="1" applyAlignment="1">
      <alignment vertical="center"/>
    </xf>
    <xf numFmtId="164" fontId="0" fillId="6" borderId="21" xfId="1" applyNumberFormat="1" applyFont="1" applyFill="1" applyBorder="1" applyAlignment="1">
      <alignment vertical="center"/>
    </xf>
    <xf numFmtId="164" fontId="0" fillId="6" borderId="19" xfId="1" applyNumberFormat="1" applyFont="1" applyFill="1" applyBorder="1"/>
    <xf numFmtId="164" fontId="0" fillId="6" borderId="39" xfId="1" applyNumberFormat="1" applyFont="1" applyFill="1" applyBorder="1" applyAlignment="1">
      <alignment vertical="center"/>
    </xf>
    <xf numFmtId="164" fontId="0" fillId="6" borderId="42" xfId="1" applyNumberFormat="1" applyFont="1" applyFill="1" applyBorder="1" applyAlignment="1">
      <alignment vertical="center"/>
    </xf>
    <xf numFmtId="164" fontId="0" fillId="6" borderId="42" xfId="1" applyNumberFormat="1" applyFont="1" applyFill="1" applyBorder="1" applyAlignment="1">
      <alignment horizontal="right"/>
    </xf>
    <xf numFmtId="164" fontId="0" fillId="6" borderId="42" xfId="1" applyNumberFormat="1" applyFont="1" applyFill="1" applyBorder="1"/>
    <xf numFmtId="164" fontId="3" fillId="3" borderId="24" xfId="1" applyNumberFormat="1" applyFont="1" applyFill="1" applyBorder="1"/>
    <xf numFmtId="164" fontId="3" fillId="3" borderId="26"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3"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7" xfId="1" applyNumberFormat="1" applyFont="1" applyBorder="1" applyAlignment="1">
      <alignment vertical="center"/>
    </xf>
    <xf numFmtId="164" fontId="0" fillId="0" borderId="6" xfId="1" applyNumberFormat="1" applyFont="1" applyBorder="1" applyAlignment="1">
      <alignment vertical="center"/>
    </xf>
    <xf numFmtId="164" fontId="0" fillId="0" borderId="21" xfId="1" applyNumberFormat="1" applyFont="1" applyBorder="1" applyAlignment="1">
      <alignment vertical="center"/>
    </xf>
    <xf numFmtId="167" fontId="0" fillId="0" borderId="3" xfId="3" applyNumberFormat="1" applyFont="1" applyBorder="1" applyAlignment="1">
      <alignment vertical="center"/>
    </xf>
    <xf numFmtId="167" fontId="0" fillId="0" borderId="44" xfId="3" applyNumberFormat="1" applyFont="1" applyBorder="1" applyAlignment="1">
      <alignment vertical="center"/>
    </xf>
    <xf numFmtId="167" fontId="3" fillId="3" borderId="63" xfId="3" applyNumberFormat="1" applyFont="1" applyFill="1" applyBorder="1"/>
    <xf numFmtId="167" fontId="0" fillId="2" borderId="9" xfId="3" applyNumberFormat="1" applyFont="1" applyFill="1" applyBorder="1" applyAlignment="1">
      <alignment vertical="center" wrapText="1"/>
    </xf>
    <xf numFmtId="167" fontId="3" fillId="3" borderId="30" xfId="3" applyNumberFormat="1" applyFont="1" applyFill="1" applyBorder="1"/>
    <xf numFmtId="167" fontId="0" fillId="0" borderId="20" xfId="3" applyNumberFormat="1" applyFont="1" applyBorder="1" applyAlignment="1">
      <alignment vertical="center"/>
    </xf>
    <xf numFmtId="167" fontId="0" fillId="6" borderId="7" xfId="3" applyNumberFormat="1" applyFont="1" applyFill="1" applyBorder="1" applyAlignment="1">
      <alignment vertical="center"/>
    </xf>
    <xf numFmtId="167" fontId="0" fillId="0" borderId="27" xfId="3" applyNumberFormat="1" applyFont="1" applyBorder="1" applyAlignment="1">
      <alignment vertical="center"/>
    </xf>
    <xf numFmtId="167" fontId="0" fillId="6" borderId="20" xfId="3" applyNumberFormat="1" applyFont="1" applyFill="1" applyBorder="1" applyAlignment="1">
      <alignment vertical="center"/>
    </xf>
    <xf numFmtId="167" fontId="0" fillId="6" borderId="43" xfId="3" applyNumberFormat="1" applyFont="1" applyFill="1" applyBorder="1" applyAlignment="1">
      <alignment vertical="center"/>
    </xf>
    <xf numFmtId="167" fontId="3" fillId="3" borderId="27" xfId="3" applyNumberFormat="1" applyFont="1" applyFill="1" applyBorder="1"/>
    <xf numFmtId="167"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3"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3" fillId="3" borderId="42"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3" xfId="1" applyNumberFormat="1" applyFont="1" applyFill="1" applyBorder="1" applyAlignment="1">
      <alignment vertical="center" wrapText="1"/>
    </xf>
    <xf numFmtId="166" fontId="0" fillId="6" borderId="8" xfId="1" applyNumberFormat="1" applyFont="1" applyFill="1" applyBorder="1"/>
    <xf numFmtId="166" fontId="0" fillId="6" borderId="19" xfId="1" applyNumberFormat="1" applyFont="1" applyFill="1" applyBorder="1"/>
    <xf numFmtId="166" fontId="0" fillId="6" borderId="42" xfId="1" applyNumberFormat="1" applyFont="1" applyFill="1" applyBorder="1"/>
    <xf numFmtId="166" fontId="3" fillId="3" borderId="26" xfId="1" applyNumberFormat="1" applyFont="1" applyFill="1" applyBorder="1"/>
    <xf numFmtId="166" fontId="3" fillId="3" borderId="13" xfId="1" applyNumberFormat="1" applyFont="1" applyFill="1" applyBorder="1" applyAlignment="1"/>
    <xf numFmtId="164" fontId="0" fillId="0" borderId="17" xfId="1" applyNumberFormat="1" applyFont="1" applyFill="1" applyBorder="1" applyAlignment="1">
      <alignment vertical="center"/>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3"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8" borderId="23" xfId="3" applyNumberFormat="1" applyFont="1" applyFill="1" applyBorder="1" applyAlignment="1">
      <alignment horizontal="right"/>
    </xf>
    <xf numFmtId="0" fontId="0" fillId="0" borderId="73" xfId="0" applyFill="1" applyBorder="1" applyAlignment="1">
      <alignment vertical="center" wrapText="1"/>
    </xf>
    <xf numFmtId="164" fontId="0" fillId="0" borderId="66" xfId="1" applyNumberFormat="1" applyFont="1" applyBorder="1" applyAlignment="1">
      <alignment vertical="center"/>
    </xf>
    <xf numFmtId="164" fontId="0" fillId="6" borderId="33" xfId="1" applyNumberFormat="1" applyFont="1" applyFill="1" applyBorder="1" applyAlignment="1">
      <alignment vertical="center"/>
    </xf>
    <xf numFmtId="164" fontId="0" fillId="0" borderId="60" xfId="1" applyNumberFormat="1" applyFont="1" applyFill="1" applyBorder="1" applyAlignment="1">
      <alignment horizontal="right"/>
    </xf>
    <xf numFmtId="166" fontId="0" fillId="0" borderId="33" xfId="1" applyNumberFormat="1" applyFont="1" applyFill="1" applyBorder="1"/>
    <xf numFmtId="164" fontId="0" fillId="0" borderId="74" xfId="1" applyNumberFormat="1" applyFont="1" applyFill="1" applyBorder="1"/>
    <xf numFmtId="0" fontId="0" fillId="0" borderId="54" xfId="0" applyFill="1" applyBorder="1"/>
    <xf numFmtId="164" fontId="0" fillId="8" borderId="2" xfId="1" applyNumberFormat="1" applyFont="1" applyFill="1" applyBorder="1" applyAlignment="1">
      <alignment vertical="center"/>
    </xf>
    <xf numFmtId="164" fontId="0" fillId="8" borderId="23" xfId="1" applyNumberFormat="1" applyFont="1" applyFill="1" applyBorder="1" applyAlignment="1">
      <alignment vertical="center"/>
    </xf>
    <xf numFmtId="164" fontId="0" fillId="8" borderId="4" xfId="1" applyNumberFormat="1" applyFont="1" applyFill="1" applyBorder="1" applyAlignment="1">
      <alignment horizontal="right"/>
    </xf>
    <xf numFmtId="166" fontId="0" fillId="8" borderId="23" xfId="1" applyNumberFormat="1" applyFont="1" applyFill="1" applyBorder="1"/>
    <xf numFmtId="164" fontId="0" fillId="8" borderId="3" xfId="1" applyNumberFormat="1" applyFont="1" applyFill="1" applyBorder="1"/>
    <xf numFmtId="167" fontId="0" fillId="6" borderId="53" xfId="3" applyNumberFormat="1" applyFont="1" applyFill="1" applyBorder="1" applyAlignment="1">
      <alignment horizontal="right"/>
    </xf>
    <xf numFmtId="167" fontId="0" fillId="6" borderId="19" xfId="3" applyNumberFormat="1" applyFont="1" applyFill="1" applyBorder="1" applyAlignment="1">
      <alignment horizontal="right"/>
    </xf>
    <xf numFmtId="167" fontId="0" fillId="8"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3" fillId="3" borderId="42"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3"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3" xfId="3" applyNumberFormat="1" applyFont="1" applyFill="1" applyBorder="1" applyAlignment="1">
      <alignment horizontal="right" vertical="center" wrapText="1"/>
    </xf>
    <xf numFmtId="167" fontId="0" fillId="6" borderId="8" xfId="3" applyNumberFormat="1" applyFont="1" applyFill="1" applyBorder="1" applyAlignment="1">
      <alignment horizontal="right"/>
    </xf>
    <xf numFmtId="167" fontId="0" fillId="6" borderId="42" xfId="3" applyNumberFormat="1" applyFont="1" applyFill="1" applyBorder="1" applyAlignment="1">
      <alignment horizontal="right"/>
    </xf>
    <xf numFmtId="167" fontId="3" fillId="3" borderId="26" xfId="3" applyNumberFormat="1" applyFont="1" applyFill="1" applyBorder="1" applyAlignment="1">
      <alignment horizontal="right"/>
    </xf>
    <xf numFmtId="167" fontId="0" fillId="6" borderId="33" xfId="3" applyNumberFormat="1" applyFont="1" applyFill="1" applyBorder="1" applyAlignment="1">
      <alignment horizontal="right"/>
    </xf>
    <xf numFmtId="167" fontId="0" fillId="6"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164" fontId="0" fillId="0" borderId="53"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8"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8"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3" fillId="3" borderId="4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3" fillId="3" borderId="62" xfId="0" applyFont="1" applyFill="1" applyBorder="1" applyAlignment="1">
      <alignment horizontal="center" vertical="center"/>
    </xf>
    <xf numFmtId="3" fontId="0" fillId="6" borderId="36" xfId="0" applyNumberFormat="1" applyFill="1" applyBorder="1" applyAlignment="1">
      <alignment vertical="center"/>
    </xf>
    <xf numFmtId="3" fontId="0" fillId="6" borderId="64" xfId="0" applyNumberFormat="1" applyFill="1" applyBorder="1" applyAlignment="1">
      <alignment vertical="center"/>
    </xf>
    <xf numFmtId="164" fontId="0" fillId="0" borderId="33" xfId="1" applyNumberFormat="1" applyFont="1" applyBorder="1" applyAlignment="1">
      <alignment vertical="center"/>
    </xf>
    <xf numFmtId="0" fontId="3" fillId="3" borderId="2" xfId="0" applyFont="1" applyFill="1" applyBorder="1"/>
    <xf numFmtId="0" fontId="3" fillId="3" borderId="54"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4" xfId="1" applyNumberFormat="1" applyFont="1" applyFill="1" applyBorder="1"/>
    <xf numFmtId="164" fontId="0" fillId="0" borderId="20" xfId="1" applyNumberFormat="1" applyFont="1" applyFill="1" applyBorder="1" applyAlignment="1">
      <alignment vertical="center"/>
    </xf>
    <xf numFmtId="0" fontId="0" fillId="0" borderId="57"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43" xfId="1" applyNumberFormat="1" applyFont="1" applyBorder="1" applyAlignment="1">
      <alignment vertical="center"/>
    </xf>
    <xf numFmtId="164" fontId="0" fillId="0" borderId="68" xfId="1" applyNumberFormat="1" applyFont="1" applyBorder="1" applyAlignment="1">
      <alignment horizontal="center" vertical="center"/>
    </xf>
    <xf numFmtId="164" fontId="0" fillId="0" borderId="34" xfId="1" applyNumberFormat="1" applyFont="1" applyBorder="1" applyAlignment="1">
      <alignment vertical="center"/>
    </xf>
    <xf numFmtId="164" fontId="0" fillId="8" borderId="68" xfId="1" applyNumberFormat="1" applyFont="1" applyFill="1" applyBorder="1" applyAlignment="1">
      <alignment vertical="center"/>
    </xf>
    <xf numFmtId="164" fontId="7" fillId="9" borderId="12" xfId="1" applyNumberFormat="1" applyFont="1" applyFill="1" applyBorder="1" applyAlignment="1">
      <alignment horizontal="center" vertical="center" wrapText="1"/>
    </xf>
    <xf numFmtId="164" fontId="7" fillId="9" borderId="10" xfId="1"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8"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8" borderId="22" xfId="1" applyNumberFormat="1" applyFont="1" applyFill="1" applyBorder="1" applyAlignment="1">
      <alignment vertical="center"/>
    </xf>
    <xf numFmtId="5" fontId="0" fillId="8" borderId="68"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3" fillId="3" borderId="54" xfId="1" applyNumberFormat="1" applyFont="1" applyFill="1" applyBorder="1"/>
    <xf numFmtId="164" fontId="0" fillId="8" borderId="22"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2" xfId="0" applyFont="1" applyFill="1" applyBorder="1"/>
    <xf numFmtId="0" fontId="3" fillId="3" borderId="23" xfId="0" applyFont="1" applyFill="1" applyBorder="1"/>
    <xf numFmtId="164" fontId="3" fillId="3" borderId="68"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0" xfId="0" applyFill="1" applyBorder="1" applyAlignment="1">
      <alignment horizontal="left" vertical="center" wrapText="1"/>
    </xf>
    <xf numFmtId="0" fontId="0" fillId="5" borderId="14" xfId="0" applyFill="1" applyBorder="1" applyAlignment="1">
      <alignment horizontal="left" vertical="center" wrapText="1"/>
    </xf>
    <xf numFmtId="167" fontId="0" fillId="0" borderId="63" xfId="3" applyNumberFormat="1" applyFont="1" applyBorder="1" applyAlignment="1">
      <alignment vertical="center"/>
    </xf>
    <xf numFmtId="164" fontId="0" fillId="0" borderId="47" xfId="1" applyNumberFormat="1" applyFont="1" applyBorder="1" applyAlignment="1">
      <alignment vertical="center"/>
    </xf>
    <xf numFmtId="0" fontId="0" fillId="0" borderId="54" xfId="0" applyBorder="1"/>
    <xf numFmtId="5" fontId="0" fillId="8" borderId="2" xfId="0" applyNumberFormat="1" applyFill="1" applyBorder="1" applyAlignment="1">
      <alignment vertical="center"/>
    </xf>
    <xf numFmtId="167" fontId="0" fillId="8" borderId="68" xfId="3" applyNumberFormat="1" applyFont="1" applyFill="1" applyBorder="1" applyAlignment="1">
      <alignment vertical="center"/>
    </xf>
    <xf numFmtId="0" fontId="0" fillId="0" borderId="14" xfId="0" applyFill="1" applyBorder="1" applyAlignment="1">
      <alignment vertical="center" wrapText="1"/>
    </xf>
    <xf numFmtId="167"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4" xfId="0" applyNumberFormat="1" applyFill="1" applyBorder="1" applyAlignment="1">
      <alignment vertical="center"/>
    </xf>
    <xf numFmtId="5" fontId="0" fillId="6" borderId="11" xfId="0" applyNumberFormat="1" applyFill="1" applyBorder="1" applyAlignment="1">
      <alignment vertical="center"/>
    </xf>
    <xf numFmtId="5" fontId="0" fillId="8" borderId="68" xfId="0" applyNumberFormat="1" applyFill="1" applyBorder="1" applyAlignment="1">
      <alignment vertical="center"/>
    </xf>
    <xf numFmtId="5" fontId="0" fillId="0" borderId="43" xfId="0" applyNumberFormat="1" applyBorder="1" applyAlignment="1">
      <alignment vertical="center"/>
    </xf>
    <xf numFmtId="5" fontId="0" fillId="0" borderId="18" xfId="0" applyNumberFormat="1" applyFill="1" applyBorder="1" applyAlignment="1">
      <alignment vertical="center"/>
    </xf>
    <xf numFmtId="5" fontId="0" fillId="0" borderId="68" xfId="0" applyNumberFormat="1" applyFill="1" applyBorder="1" applyAlignment="1">
      <alignment vertical="center"/>
    </xf>
    <xf numFmtId="5" fontId="0" fillId="8" borderId="22" xfId="0" applyNumberFormat="1" applyFill="1" applyBorder="1" applyAlignment="1">
      <alignment vertical="center"/>
    </xf>
    <xf numFmtId="5" fontId="0" fillId="2" borderId="7" xfId="0" applyNumberFormat="1" applyFill="1" applyBorder="1" applyAlignment="1">
      <alignment vertical="center" wrapText="1"/>
    </xf>
    <xf numFmtId="5" fontId="3" fillId="3" borderId="20" xfId="0" applyNumberFormat="1" applyFont="1" applyFill="1" applyBorder="1"/>
    <xf numFmtId="5" fontId="0" fillId="0" borderId="68" xfId="0" applyNumberFormat="1" applyBorder="1" applyAlignment="1">
      <alignment vertical="center"/>
    </xf>
    <xf numFmtId="5" fontId="0" fillId="0" borderId="27" xfId="0" applyNumberFormat="1" applyBorder="1" applyAlignment="1">
      <alignment vertical="center"/>
    </xf>
    <xf numFmtId="5" fontId="0" fillId="0" borderId="20" xfId="0" applyNumberFormat="1" applyBorder="1" applyAlignment="1">
      <alignment vertical="center"/>
    </xf>
    <xf numFmtId="5" fontId="3" fillId="3" borderId="21" xfId="0" applyNumberFormat="1" applyFont="1" applyFill="1" applyBorder="1"/>
    <xf numFmtId="5" fontId="0" fillId="2" borderId="16" xfId="0" applyNumberFormat="1" applyFill="1" applyBorder="1" applyAlignment="1">
      <alignment vertical="center" wrapText="1"/>
    </xf>
    <xf numFmtId="5" fontId="0" fillId="2" borderId="17" xfId="0" applyNumberFormat="1" applyFill="1" applyBorder="1" applyAlignment="1">
      <alignment vertical="center" wrapText="1"/>
    </xf>
    <xf numFmtId="0" fontId="0" fillId="2" borderId="18" xfId="0" applyFill="1" applyBorder="1" applyAlignment="1">
      <alignment vertical="center" wrapText="1"/>
    </xf>
    <xf numFmtId="0" fontId="0" fillId="0" borderId="66" xfId="0" applyBorder="1" applyAlignment="1">
      <alignment vertical="center" wrapText="1"/>
    </xf>
    <xf numFmtId="167" fontId="0" fillId="0" borderId="72" xfId="3" applyNumberFormat="1" applyFont="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7" fontId="0" fillId="2" borderId="18" xfId="3" applyNumberFormat="1" applyFont="1" applyFill="1" applyBorder="1" applyAlignment="1">
      <alignment vertical="center" wrapText="1"/>
    </xf>
    <xf numFmtId="164" fontId="3" fillId="3" borderId="22" xfId="1" applyNumberFormat="1" applyFont="1" applyFill="1" applyBorder="1"/>
    <xf numFmtId="164" fontId="3" fillId="3" borderId="23" xfId="1" applyNumberFormat="1" applyFont="1" applyFill="1" applyBorder="1"/>
    <xf numFmtId="167" fontId="3" fillId="3" borderId="41" xfId="3" applyNumberFormat="1" applyFont="1" applyFill="1" applyBorder="1"/>
    <xf numFmtId="167" fontId="3" fillId="3" borderId="68" xfId="3" applyNumberFormat="1" applyFont="1" applyFill="1" applyBorder="1"/>
    <xf numFmtId="167" fontId="0" fillId="0" borderId="4" xfId="3" applyNumberFormat="1" applyFont="1" applyBorder="1" applyAlignment="1">
      <alignment vertical="center"/>
    </xf>
    <xf numFmtId="167" fontId="0" fillId="0" borderId="70" xfId="3" applyNumberFormat="1" applyFont="1" applyBorder="1" applyAlignment="1">
      <alignment vertical="center"/>
    </xf>
    <xf numFmtId="167" fontId="0" fillId="0" borderId="38" xfId="3" applyNumberFormat="1" applyFont="1" applyBorder="1" applyAlignment="1">
      <alignment vertical="center"/>
    </xf>
    <xf numFmtId="5" fontId="0" fillId="0" borderId="34" xfId="0" applyNumberFormat="1" applyBorder="1" applyAlignment="1">
      <alignment vertical="center"/>
    </xf>
    <xf numFmtId="5" fontId="3" fillId="3" borderId="22" xfId="0" applyNumberFormat="1" applyFont="1" applyFill="1" applyBorder="1"/>
    <xf numFmtId="5" fontId="3" fillId="3" borderId="68" xfId="0" applyNumberFormat="1" applyFont="1" applyFill="1" applyBorder="1"/>
    <xf numFmtId="167" fontId="0" fillId="0" borderId="34" xfId="3" applyNumberFormat="1" applyFont="1" applyBorder="1" applyAlignment="1">
      <alignment vertical="center"/>
    </xf>
    <xf numFmtId="164" fontId="3" fillId="3" borderId="41" xfId="1" applyNumberFormat="1" applyFont="1" applyFill="1" applyBorder="1"/>
    <xf numFmtId="164" fontId="3" fillId="3" borderId="68" xfId="1" applyNumberFormat="1" applyFont="1" applyFill="1" applyBorder="1"/>
    <xf numFmtId="5" fontId="0" fillId="0" borderId="68"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3"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5" fontId="0" fillId="0" borderId="59" xfId="0" applyNumberFormat="1" applyFill="1" applyBorder="1" applyAlignment="1">
      <alignment vertical="center"/>
    </xf>
    <xf numFmtId="164" fontId="0" fillId="0" borderId="43" xfId="1" applyNumberFormat="1" applyFont="1" applyBorder="1" applyAlignment="1">
      <alignment horizontal="center" vertical="center"/>
    </xf>
    <xf numFmtId="6" fontId="0" fillId="0" borderId="24" xfId="0" applyNumberFormat="1" applyFill="1" applyBorder="1" applyAlignment="1">
      <alignment vertical="center"/>
    </xf>
    <xf numFmtId="6" fontId="0" fillId="0" borderId="27" xfId="0" applyNumberFormat="1" applyFill="1" applyBorder="1" applyAlignment="1">
      <alignment vertical="center"/>
    </xf>
    <xf numFmtId="6" fontId="0" fillId="0" borderId="21" xfId="0" applyNumberFormat="1" applyFill="1" applyBorder="1" applyAlignment="1">
      <alignment vertical="center"/>
    </xf>
    <xf numFmtId="6" fontId="0" fillId="0" borderId="20"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3" fillId="3" borderId="39" xfId="0" applyNumberFormat="1" applyFont="1" applyFill="1" applyBorder="1"/>
    <xf numFmtId="6" fontId="3" fillId="3" borderId="43" xfId="0" applyNumberFormat="1" applyFont="1" applyFill="1" applyBorder="1"/>
    <xf numFmtId="164" fontId="3" fillId="6" borderId="22" xfId="1" applyNumberFormat="1" applyFont="1" applyFill="1" applyBorder="1"/>
    <xf numFmtId="164" fontId="3" fillId="6" borderId="41" xfId="1" applyNumberFormat="1" applyFont="1" applyFill="1" applyBorder="1"/>
    <xf numFmtId="164" fontId="3" fillId="6" borderId="68" xfId="1" applyNumberFormat="1" applyFont="1" applyFill="1" applyBorder="1"/>
    <xf numFmtId="164" fontId="3" fillId="6" borderId="68" xfId="1" applyNumberFormat="1" applyFont="1" applyFill="1" applyBorder="1" applyAlignment="1">
      <alignment horizontal="right"/>
    </xf>
    <xf numFmtId="5" fontId="0" fillId="6" borderId="39" xfId="1" applyNumberFormat="1" applyFont="1" applyFill="1" applyBorder="1" applyAlignment="1">
      <alignment vertical="center"/>
    </xf>
    <xf numFmtId="5" fontId="0" fillId="6" borderId="43" xfId="1" applyNumberFormat="1" applyFont="1" applyFill="1" applyBorder="1" applyAlignment="1">
      <alignment vertical="center"/>
    </xf>
    <xf numFmtId="10" fontId="0" fillId="0" borderId="53" xfId="3" applyNumberFormat="1" applyFont="1" applyFill="1" applyBorder="1" applyAlignment="1">
      <alignment vertical="center"/>
    </xf>
    <xf numFmtId="167" fontId="0" fillId="0" borderId="3" xfId="3" applyNumberFormat="1" applyFont="1" applyFill="1" applyBorder="1" applyAlignment="1">
      <alignment vertical="center"/>
    </xf>
    <xf numFmtId="167" fontId="0" fillId="8" borderId="3" xfId="3" applyNumberFormat="1" applyFont="1" applyFill="1" applyBorder="1" applyAlignment="1">
      <alignment vertical="center"/>
    </xf>
    <xf numFmtId="164" fontId="0" fillId="0" borderId="46"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4" fontId="0" fillId="0" borderId="53" xfId="1" applyNumberFormat="1" applyFont="1" applyFill="1" applyBorder="1" applyAlignment="1">
      <alignment vertical="center"/>
    </xf>
    <xf numFmtId="0" fontId="0" fillId="0" borderId="0" xfId="0" applyFill="1"/>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2" xfId="0" applyNumberFormat="1" applyFill="1" applyBorder="1" applyAlignment="1">
      <alignment vertical="center"/>
    </xf>
    <xf numFmtId="5" fontId="0" fillId="0" borderId="71" xfId="0" applyNumberFormat="1" applyFill="1" applyBorder="1" applyAlignment="1">
      <alignment vertical="center"/>
    </xf>
    <xf numFmtId="5" fontId="0" fillId="0" borderId="57" xfId="0" applyNumberFormat="1" applyFill="1" applyBorder="1" applyAlignment="1">
      <alignment vertical="center"/>
    </xf>
    <xf numFmtId="5" fontId="0" fillId="0" borderId="2" xfId="0" applyNumberFormat="1" applyFill="1" applyBorder="1" applyAlignment="1">
      <alignment vertical="center"/>
    </xf>
    <xf numFmtId="5" fontId="0" fillId="0" borderId="36" xfId="0" applyNumberFormat="1" applyFill="1" applyBorder="1" applyAlignment="1">
      <alignment vertical="center"/>
    </xf>
    <xf numFmtId="5" fontId="0" fillId="0" borderId="10" xfId="0" applyNumberFormat="1" applyFill="1" applyBorder="1" applyAlignment="1">
      <alignment vertical="center"/>
    </xf>
    <xf numFmtId="5" fontId="0" fillId="0" borderId="39" xfId="0" applyNumberFormat="1" applyFill="1" applyBorder="1" applyAlignment="1">
      <alignment vertical="center"/>
    </xf>
    <xf numFmtId="5" fontId="0" fillId="0" borderId="16" xfId="0" applyNumberFormat="1" applyFill="1" applyBorder="1" applyAlignment="1">
      <alignment vertical="center"/>
    </xf>
    <xf numFmtId="5" fontId="0" fillId="0" borderId="22" xfId="0" applyNumberFormat="1" applyFill="1" applyBorder="1" applyAlignment="1">
      <alignment vertical="center"/>
    </xf>
    <xf numFmtId="5" fontId="0" fillId="0" borderId="24" xfId="0" applyNumberFormat="1" applyFill="1" applyBorder="1" applyAlignment="1">
      <alignment vertical="center"/>
    </xf>
    <xf numFmtId="5" fontId="0" fillId="0" borderId="21" xfId="0" applyNumberFormat="1" applyFill="1" applyBorder="1" applyAlignment="1">
      <alignment vertical="center"/>
    </xf>
    <xf numFmtId="5" fontId="0" fillId="0" borderId="31" xfId="0" applyNumberFormat="1" applyFill="1" applyBorder="1" applyAlignment="1">
      <alignment vertical="center"/>
    </xf>
    <xf numFmtId="5" fontId="0" fillId="0" borderId="26" xfId="0" applyNumberFormat="1" applyFill="1" applyBorder="1" applyAlignment="1">
      <alignment vertical="center"/>
    </xf>
    <xf numFmtId="164" fontId="0" fillId="0" borderId="9" xfId="1" applyNumberFormat="1" applyFont="1" applyFill="1" applyBorder="1" applyAlignment="1">
      <alignment horizontal="right"/>
    </xf>
    <xf numFmtId="164" fontId="0" fillId="0" borderId="75"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6" borderId="9" xfId="1" applyNumberFormat="1" applyFont="1" applyFill="1" applyBorder="1"/>
    <xf numFmtId="164" fontId="0" fillId="0" borderId="75" xfId="1" applyNumberFormat="1" applyFont="1" applyFill="1" applyBorder="1"/>
    <xf numFmtId="164" fontId="0" fillId="6" borderId="30" xfId="1" applyNumberFormat="1" applyFont="1" applyFill="1" applyBorder="1"/>
    <xf numFmtId="164" fontId="0" fillId="6" borderId="63" xfId="1" applyNumberFormat="1" applyFont="1" applyFill="1" applyBorder="1"/>
    <xf numFmtId="164" fontId="3" fillId="3" borderId="75" xfId="1" applyNumberFormat="1" applyFont="1" applyFill="1" applyBorder="1" applyAlignment="1"/>
    <xf numFmtId="164" fontId="0" fillId="0" borderId="53" xfId="1" applyNumberFormat="1" applyFont="1" applyFill="1" applyBorder="1"/>
    <xf numFmtId="164" fontId="0" fillId="0" borderId="33" xfId="1" applyNumberFormat="1" applyFont="1" applyFill="1" applyBorder="1"/>
    <xf numFmtId="164" fontId="0" fillId="8" borderId="23" xfId="1" applyNumberFormat="1" applyFont="1" applyFill="1" applyBorder="1"/>
    <xf numFmtId="164" fontId="0" fillId="0" borderId="17" xfId="1" applyNumberFormat="1" applyFont="1" applyFill="1" applyBorder="1"/>
    <xf numFmtId="164" fontId="7" fillId="2" borderId="67" xfId="1" applyNumberFormat="1" applyFont="1" applyFill="1" applyBorder="1" applyAlignment="1">
      <alignment horizontal="center" vertical="center" wrapText="1"/>
    </xf>
    <xf numFmtId="164" fontId="0" fillId="8" borderId="17" xfId="1" applyNumberFormat="1" applyFont="1" applyFill="1" applyBorder="1"/>
    <xf numFmtId="164" fontId="0" fillId="0" borderId="23" xfId="1" applyNumberFormat="1" applyFont="1" applyFill="1" applyBorder="1"/>
    <xf numFmtId="0" fontId="0" fillId="0" borderId="33" xfId="0" applyBorder="1"/>
    <xf numFmtId="164" fontId="7" fillId="0" borderId="0" xfId="1"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0" fontId="0" fillId="0" borderId="0" xfId="0" applyAlignment="1">
      <alignment wrapText="1"/>
    </xf>
    <xf numFmtId="164" fontId="7" fillId="2" borderId="34" xfId="1" applyNumberFormat="1" applyFont="1" applyFill="1" applyBorder="1" applyAlignment="1">
      <alignment horizontal="center" vertical="center" wrapText="1"/>
    </xf>
    <xf numFmtId="164" fontId="0" fillId="0" borderId="19"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5" borderId="0" xfId="6" applyFont="1" applyFill="1"/>
    <xf numFmtId="0" fontId="18" fillId="0" borderId="0" xfId="7" applyFont="1"/>
    <xf numFmtId="0" fontId="17" fillId="0" borderId="0" xfId="7"/>
    <xf numFmtId="0" fontId="17"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2" xfId="0" applyBorder="1"/>
    <xf numFmtId="0" fontId="0" fillId="0" borderId="1" xfId="0" applyBorder="1"/>
    <xf numFmtId="0" fontId="3" fillId="0" borderId="62" xfId="0" applyFont="1" applyBorder="1" applyAlignment="1">
      <alignment horizontal="center" wrapText="1"/>
    </xf>
    <xf numFmtId="0" fontId="3" fillId="0" borderId="45" xfId="0" applyFont="1" applyBorder="1" applyAlignment="1">
      <alignment horizontal="center" wrapText="1"/>
    </xf>
    <xf numFmtId="0" fontId="3" fillId="0" borderId="1" xfId="0" applyFont="1" applyBorder="1" applyAlignment="1">
      <alignment horizontal="center" wrapText="1"/>
    </xf>
    <xf numFmtId="0" fontId="3" fillId="12" borderId="59" xfId="0" applyFont="1" applyFill="1" applyBorder="1"/>
    <xf numFmtId="0" fontId="0" fillId="12" borderId="44" xfId="0" applyFill="1" applyBorder="1"/>
    <xf numFmtId="0" fontId="0" fillId="12" borderId="59" xfId="0" applyFill="1" applyBorder="1"/>
    <xf numFmtId="0" fontId="0" fillId="0" borderId="59" xfId="0" applyBorder="1"/>
    <xf numFmtId="0" fontId="0" fillId="0" borderId="44" xfId="0" applyBorder="1"/>
    <xf numFmtId="0" fontId="3" fillId="0" borderId="30"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0" borderId="10" xfId="1" applyNumberFormat="1" applyFont="1" applyFill="1" applyBorder="1"/>
    <xf numFmtId="164" fontId="0" fillId="10" borderId="13" xfId="1" applyNumberFormat="1" applyFont="1" applyFill="1" applyBorder="1"/>
    <xf numFmtId="9" fontId="0" fillId="10" borderId="11" xfId="3" applyFont="1" applyFill="1" applyBorder="1"/>
    <xf numFmtId="0" fontId="0" fillId="0" borderId="5" xfId="0" applyBorder="1" applyAlignment="1">
      <alignment wrapText="1"/>
    </xf>
    <xf numFmtId="0" fontId="0" fillId="0" borderId="55" xfId="0" applyBorder="1" applyAlignment="1">
      <alignment wrapText="1"/>
    </xf>
    <xf numFmtId="0" fontId="0" fillId="10" borderId="14" xfId="0" applyFill="1" applyBorder="1" applyAlignment="1">
      <alignment wrapText="1"/>
    </xf>
    <xf numFmtId="167" fontId="3" fillId="3" borderId="40" xfId="3" applyNumberFormat="1" applyFont="1" applyFill="1" applyBorder="1"/>
    <xf numFmtId="0" fontId="22" fillId="0" borderId="0" xfId="0" applyFont="1"/>
    <xf numFmtId="0" fontId="3" fillId="3" borderId="59" xfId="0" applyFont="1" applyFill="1" applyBorder="1"/>
    <xf numFmtId="0" fontId="3" fillId="3" borderId="51" xfId="0" applyFont="1" applyFill="1" applyBorder="1"/>
    <xf numFmtId="164" fontId="3" fillId="3" borderId="49" xfId="1" applyNumberFormat="1" applyFont="1" applyFill="1" applyBorder="1"/>
    <xf numFmtId="164" fontId="3" fillId="3" borderId="76"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0" borderId="0" xfId="0" applyBorder="1"/>
    <xf numFmtId="0" fontId="3" fillId="0" borderId="0" xfId="0" applyFont="1" applyBorder="1"/>
    <xf numFmtId="0" fontId="0" fillId="12" borderId="0" xfId="0" applyFill="1" applyBorder="1"/>
    <xf numFmtId="0" fontId="0" fillId="0" borderId="59" xfId="0" applyFill="1" applyBorder="1"/>
    <xf numFmtId="0" fontId="3" fillId="0" borderId="30" xfId="0" applyFont="1" applyFill="1" applyBorder="1"/>
    <xf numFmtId="164" fontId="0" fillId="6" borderId="47" xfId="1" applyNumberFormat="1" applyFont="1" applyFill="1" applyBorder="1" applyAlignment="1">
      <alignment vertical="center"/>
    </xf>
    <xf numFmtId="167" fontId="0" fillId="6" borderId="63" xfId="3" applyNumberFormat="1" applyFont="1" applyFill="1" applyBorder="1" applyAlignment="1">
      <alignment vertical="center"/>
    </xf>
    <xf numFmtId="5" fontId="0" fillId="6" borderId="57" xfId="0" applyNumberFormat="1" applyFill="1" applyBorder="1" applyAlignment="1">
      <alignment vertical="center"/>
    </xf>
    <xf numFmtId="5" fontId="0" fillId="6" borderId="43" xfId="0" applyNumberFormat="1" applyFill="1" applyBorder="1" applyAlignment="1">
      <alignment vertical="center"/>
    </xf>
    <xf numFmtId="0" fontId="0" fillId="0" borderId="3" xfId="0" applyFill="1" applyBorder="1"/>
    <xf numFmtId="5" fontId="3" fillId="3" borderId="36" xfId="0" applyNumberFormat="1" applyFont="1" applyFill="1" applyBorder="1"/>
    <xf numFmtId="5" fontId="3" fillId="3" borderId="53" xfId="0" applyNumberFormat="1" applyFont="1" applyFill="1" applyBorder="1"/>
    <xf numFmtId="167" fontId="3" fillId="3" borderId="64" xfId="3" applyNumberFormat="1" applyFont="1" applyFill="1" applyBorder="1"/>
    <xf numFmtId="5" fontId="3" fillId="4" borderId="19" xfId="1" applyNumberFormat="1" applyFont="1" applyFill="1" applyBorder="1" applyAlignment="1"/>
    <xf numFmtId="5" fontId="3" fillId="3" borderId="19" xfId="0" applyNumberFormat="1" applyFont="1" applyFill="1" applyBorder="1"/>
    <xf numFmtId="167" fontId="3" fillId="3" borderId="19" xfId="3" applyNumberFormat="1" applyFont="1" applyFill="1" applyBorder="1" applyAlignment="1"/>
    <xf numFmtId="0" fontId="3" fillId="3" borderId="62" xfId="0" applyFont="1" applyFill="1" applyBorder="1" applyAlignment="1">
      <alignment horizontal="center" vertical="center" wrapText="1"/>
    </xf>
    <xf numFmtId="6" fontId="3" fillId="3" borderId="22" xfId="0" applyNumberFormat="1" applyFont="1" applyFill="1" applyBorder="1"/>
    <xf numFmtId="6" fontId="3" fillId="3" borderId="68"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8" xfId="1" applyNumberFormat="1" applyFont="1" applyFill="1" applyBorder="1" applyAlignment="1">
      <alignment vertical="center" wrapText="1"/>
    </xf>
    <xf numFmtId="0" fontId="25" fillId="0" borderId="26" xfId="7" applyFont="1" applyBorder="1" applyAlignment="1">
      <alignment vertical="center"/>
    </xf>
    <xf numFmtId="0" fontId="25" fillId="0" borderId="26" xfId="7" applyFont="1" applyBorder="1" applyAlignment="1">
      <alignment horizontal="center" vertical="center"/>
    </xf>
    <xf numFmtId="0" fontId="26" fillId="0" borderId="19" xfId="7" applyFont="1" applyBorder="1"/>
    <xf numFmtId="0" fontId="25" fillId="0" borderId="19" xfId="7" applyFont="1" applyBorder="1"/>
    <xf numFmtId="0" fontId="23" fillId="2" borderId="16" xfId="0"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18"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9" fontId="0" fillId="0" borderId="59" xfId="0" applyNumberFormat="1" applyBorder="1"/>
    <xf numFmtId="169" fontId="0" fillId="0" borderId="0" xfId="0" applyNumberFormat="1" applyBorder="1"/>
    <xf numFmtId="169" fontId="0" fillId="0" borderId="44" xfId="0" applyNumberFormat="1" applyBorder="1"/>
    <xf numFmtId="169" fontId="0" fillId="0" borderId="59" xfId="0" applyNumberFormat="1" applyFill="1" applyBorder="1"/>
    <xf numFmtId="169" fontId="0" fillId="0" borderId="0" xfId="0" applyNumberFormat="1" applyFill="1" applyBorder="1"/>
    <xf numFmtId="169" fontId="0" fillId="0" borderId="44" xfId="0" applyNumberFormat="1" applyFill="1" applyBorder="1"/>
    <xf numFmtId="169" fontId="3" fillId="0" borderId="28" xfId="0" applyNumberFormat="1" applyFont="1" applyBorder="1"/>
    <xf numFmtId="169" fontId="3" fillId="0" borderId="29" xfId="0" applyNumberFormat="1" applyFont="1" applyBorder="1"/>
    <xf numFmtId="169" fontId="3" fillId="0" borderId="30" xfId="0" applyNumberFormat="1" applyFont="1" applyBorder="1"/>
    <xf numFmtId="0" fontId="0" fillId="0" borderId="44" xfId="0" applyFill="1" applyBorder="1"/>
    <xf numFmtId="0" fontId="3" fillId="0" borderId="44" xfId="0" applyFont="1" applyBorder="1"/>
    <xf numFmtId="169" fontId="3" fillId="0" borderId="59" xfId="0" applyNumberFormat="1" applyFont="1" applyBorder="1"/>
    <xf numFmtId="169" fontId="3" fillId="0" borderId="0" xfId="0" applyNumberFormat="1" applyFont="1" applyBorder="1"/>
    <xf numFmtId="169" fontId="3" fillId="0" borderId="44" xfId="0" applyNumberFormat="1" applyFont="1" applyBorder="1"/>
    <xf numFmtId="2" fontId="3" fillId="0" borderId="28" xfId="0" applyNumberFormat="1" applyFont="1" applyBorder="1"/>
    <xf numFmtId="2" fontId="3" fillId="0" borderId="29" xfId="0" applyNumberFormat="1" applyFont="1" applyBorder="1"/>
    <xf numFmtId="2" fontId="3" fillId="0" borderId="30" xfId="0" applyNumberFormat="1" applyFont="1" applyBorder="1"/>
    <xf numFmtId="2" fontId="3" fillId="0" borderId="28" xfId="0" applyNumberFormat="1" applyFont="1" applyFill="1" applyBorder="1"/>
    <xf numFmtId="2" fontId="3" fillId="0" borderId="29" xfId="0" applyNumberFormat="1" applyFont="1" applyFill="1" applyBorder="1"/>
    <xf numFmtId="2" fontId="3" fillId="0" borderId="30" xfId="0" applyNumberFormat="1" applyFont="1" applyFill="1" applyBorder="1"/>
    <xf numFmtId="169" fontId="3" fillId="0" borderId="28" xfId="0" applyNumberFormat="1" applyFont="1" applyFill="1" applyBorder="1"/>
    <xf numFmtId="0" fontId="0" fillId="0" borderId="44" xfId="0" applyFont="1" applyBorder="1"/>
    <xf numFmtId="169" fontId="0" fillId="0" borderId="59" xfId="0" quotePrefix="1" applyNumberFormat="1" applyBorder="1"/>
    <xf numFmtId="0" fontId="3" fillId="0" borderId="63" xfId="0" applyFont="1" applyBorder="1"/>
    <xf numFmtId="2" fontId="3" fillId="0" borderId="57" xfId="0" applyNumberFormat="1" applyFont="1" applyBorder="1"/>
    <xf numFmtId="2" fontId="3" fillId="0" borderId="47" xfId="0" applyNumberFormat="1" applyFont="1" applyBorder="1"/>
    <xf numFmtId="2" fontId="3" fillId="0" borderId="63" xfId="0" applyNumberFormat="1" applyFont="1" applyBorder="1"/>
    <xf numFmtId="0" fontId="3" fillId="0" borderId="0" xfId="0" applyFont="1" applyFill="1" applyBorder="1"/>
    <xf numFmtId="169" fontId="3" fillId="0" borderId="54" xfId="0" applyNumberFormat="1" applyFont="1" applyBorder="1"/>
    <xf numFmtId="0" fontId="23" fillId="13" borderId="16" xfId="0" applyFont="1" applyFill="1" applyBorder="1" applyAlignment="1">
      <alignment horizontal="center" vertical="center" wrapText="1"/>
    </xf>
    <xf numFmtId="164" fontId="23" fillId="13" borderId="17" xfId="1" applyNumberFormat="1" applyFont="1" applyFill="1" applyBorder="1" applyAlignment="1">
      <alignment horizontal="center" vertical="center" wrapText="1"/>
    </xf>
    <xf numFmtId="164" fontId="23" fillId="13" borderId="18" xfId="1" applyNumberFormat="1" applyFont="1" applyFill="1" applyBorder="1" applyAlignment="1">
      <alignment horizontal="center" vertical="center" wrapText="1"/>
    </xf>
    <xf numFmtId="164" fontId="23" fillId="13"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26" fillId="0" borderId="19" xfId="1" applyNumberFormat="1" applyFont="1" applyBorder="1"/>
    <xf numFmtId="164" fontId="0" fillId="11" borderId="6" xfId="1" applyNumberFormat="1" applyFont="1" applyFill="1" applyBorder="1"/>
    <xf numFmtId="164" fontId="0" fillId="11" borderId="8" xfId="1" applyNumberFormat="1" applyFont="1" applyFill="1" applyBorder="1"/>
    <xf numFmtId="9" fontId="0" fillId="11" borderId="7" xfId="3" applyFont="1" applyFill="1" applyBorder="1"/>
    <xf numFmtId="164" fontId="0" fillId="11" borderId="21" xfId="1" applyNumberFormat="1" applyFont="1" applyFill="1" applyBorder="1"/>
    <xf numFmtId="164" fontId="0" fillId="11" borderId="19" xfId="1" applyNumberFormat="1" applyFont="1" applyFill="1" applyBorder="1"/>
    <xf numFmtId="9" fontId="0" fillId="11" borderId="20" xfId="3" applyFont="1" applyFill="1" applyBorder="1"/>
    <xf numFmtId="3" fontId="26" fillId="11" borderId="19" xfId="1" applyNumberFormat="1" applyFont="1" applyFill="1" applyBorder="1"/>
    <xf numFmtId="5" fontId="0" fillId="0" borderId="0" xfId="0" applyNumberFormat="1"/>
    <xf numFmtId="0" fontId="28" fillId="7" borderId="51" xfId="0" applyFont="1" applyFill="1" applyBorder="1" applyAlignment="1">
      <alignment horizontal="center" vertical="center" wrapText="1"/>
    </xf>
    <xf numFmtId="164" fontId="0" fillId="0" borderId="43" xfId="1" applyNumberFormat="1" applyFont="1" applyFill="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59" xfId="0" applyBorder="1" applyAlignment="1">
      <alignment horizontal="lef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0" xfId="0" applyAlignment="1">
      <alignment horizontal="left" wrapText="1"/>
    </xf>
    <xf numFmtId="0" fontId="7" fillId="2" borderId="66"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23" fillId="13"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4" fillId="2" borderId="62"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7" borderId="2" xfId="0" applyFont="1" applyFill="1" applyBorder="1" applyAlignment="1">
      <alignment horizontal="center" vertical="center"/>
    </xf>
    <xf numFmtId="0" fontId="24" fillId="7" borderId="4" xfId="0" applyFont="1" applyFill="1" applyBorder="1" applyAlignment="1">
      <alignment horizontal="center" vertical="center"/>
    </xf>
    <xf numFmtId="0" fontId="24" fillId="7" borderId="3" xfId="0" applyFont="1" applyFill="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6"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14" fillId="2" borderId="61"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9" fillId="0" borderId="0" xfId="0" applyFont="1" applyAlignment="1">
      <alignment horizontal="left"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45" xfId="0" applyFont="1" applyFill="1" applyBorder="1" applyAlignment="1">
      <alignment horizontal="left" wrapText="1"/>
    </xf>
    <xf numFmtId="0" fontId="0" fillId="0" borderId="62" xfId="0" applyBorder="1" applyAlignment="1">
      <alignment horizontal="left" vertical="center" wrapText="1"/>
    </xf>
    <xf numFmtId="0" fontId="0" fillId="0" borderId="59" xfId="0"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164" fontId="14" fillId="2" borderId="2" xfId="1" applyNumberFormat="1" applyFon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0" fontId="6" fillId="2" borderId="6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1" xfId="0" applyBorder="1" applyAlignment="1">
      <alignment horizontal="left" vertical="center" wrapText="1"/>
    </xf>
    <xf numFmtId="0" fontId="0" fillId="0" borderId="71" xfId="0" applyBorder="1" applyAlignment="1">
      <alignment horizontal="left" vertical="center" wrapText="1"/>
    </xf>
    <xf numFmtId="0" fontId="21" fillId="0" borderId="45"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5" fillId="0" borderId="38" xfId="7" applyFont="1" applyBorder="1" applyAlignment="1">
      <alignment horizontal="center" vertical="center"/>
    </xf>
    <xf numFmtId="0" fontId="25" fillId="0" borderId="29" xfId="7" applyFont="1" applyBorder="1" applyAlignment="1">
      <alignment horizontal="center" vertical="center"/>
    </xf>
    <xf numFmtId="0" fontId="25" fillId="0" borderId="35" xfId="7" applyFont="1" applyBorder="1" applyAlignment="1">
      <alignment horizontal="center" vertical="center"/>
    </xf>
  </cellXfs>
  <cellStyles count="9">
    <cellStyle name="Comma" xfId="1" builtinId="3"/>
    <cellStyle name="Currency" xfId="2" builtinId="4"/>
    <cellStyle name="Normal" xfId="0" builtinId="0"/>
    <cellStyle name="Normal 10 2" xfId="4"/>
    <cellStyle name="Normal 2" xfId="5"/>
    <cellStyle name="Normal 2 2" xfId="7"/>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C4" sqref="C4"/>
    </sheetView>
  </sheetViews>
  <sheetFormatPr defaultRowHeight="14.5"/>
  <cols>
    <col min="1" max="1" width="3.81640625" customWidth="1"/>
    <col min="2" max="2" width="20.81640625" customWidth="1"/>
    <col min="3" max="14" width="6.7265625" customWidth="1"/>
    <col min="15" max="15" width="3.81640625" customWidth="1"/>
  </cols>
  <sheetData>
    <row r="1" spans="2:14" ht="15.5">
      <c r="B1" s="469" t="s">
        <v>10</v>
      </c>
    </row>
    <row r="2" spans="2:14">
      <c r="B2" s="573"/>
      <c r="C2" s="575" t="s">
        <v>11</v>
      </c>
      <c r="D2" s="575"/>
      <c r="E2" s="575"/>
      <c r="F2" s="575"/>
      <c r="G2" s="575"/>
      <c r="H2" s="575"/>
      <c r="I2" s="576" t="s">
        <v>12</v>
      </c>
      <c r="J2" s="576"/>
      <c r="K2" s="576"/>
      <c r="L2" s="576"/>
      <c r="M2" s="576"/>
      <c r="N2" s="576"/>
    </row>
    <row r="3" spans="2:14">
      <c r="B3" s="574"/>
      <c r="C3" s="546" t="s">
        <v>13</v>
      </c>
      <c r="D3" s="547" t="s">
        <v>14</v>
      </c>
      <c r="E3" s="547" t="s">
        <v>15</v>
      </c>
      <c r="F3" s="548" t="s">
        <v>16</v>
      </c>
      <c r="G3" s="549" t="s">
        <v>17</v>
      </c>
      <c r="H3" s="549" t="s">
        <v>18</v>
      </c>
      <c r="I3" s="507" t="s">
        <v>13</v>
      </c>
      <c r="J3" s="508" t="s">
        <v>14</v>
      </c>
      <c r="K3" s="508" t="s">
        <v>15</v>
      </c>
      <c r="L3" s="509" t="s">
        <v>16</v>
      </c>
      <c r="M3" s="510" t="s">
        <v>17</v>
      </c>
      <c r="N3" s="510" t="s">
        <v>18</v>
      </c>
    </row>
    <row r="4" spans="2:14" ht="32.15" customHeight="1">
      <c r="B4" s="551" t="s">
        <v>19</v>
      </c>
      <c r="C4" s="550">
        <v>1.6912953660334422</v>
      </c>
      <c r="D4" s="550">
        <v>7.6873094770242494</v>
      </c>
      <c r="E4" s="550">
        <v>0.88903672878263074</v>
      </c>
      <c r="F4" s="550">
        <v>0.55795752066447302</v>
      </c>
      <c r="G4" s="550">
        <v>0.69537437664100765</v>
      </c>
      <c r="H4" s="550">
        <v>2.3100122391922571</v>
      </c>
      <c r="I4" s="550"/>
      <c r="J4" s="550"/>
      <c r="K4" s="550"/>
      <c r="L4" s="550"/>
      <c r="M4" s="550"/>
      <c r="N4" s="550"/>
    </row>
    <row r="5" spans="2:14" ht="32.15" customHeight="1">
      <c r="B5" s="551" t="s">
        <v>20</v>
      </c>
      <c r="C5" s="550">
        <v>1.5948443461590431</v>
      </c>
      <c r="D5" s="550">
        <v>4.8944843843390915</v>
      </c>
      <c r="E5" s="550">
        <v>1.2080576718959766</v>
      </c>
      <c r="F5" s="550">
        <v>0.72342567722215156</v>
      </c>
      <c r="G5" s="550">
        <v>0.77418863545946359</v>
      </c>
      <c r="H5" s="550">
        <v>2.4269064669265794</v>
      </c>
      <c r="I5" s="550"/>
      <c r="J5" s="550"/>
      <c r="K5" s="550"/>
      <c r="L5" s="550"/>
      <c r="M5" s="550"/>
      <c r="N5" s="550"/>
    </row>
    <row r="6" spans="2:14" ht="32.15" customHeight="1">
      <c r="B6" s="551" t="s">
        <v>21</v>
      </c>
      <c r="C6" s="550">
        <v>1.1566903933099393</v>
      </c>
      <c r="D6" s="550" t="s">
        <v>22</v>
      </c>
      <c r="E6" s="550">
        <v>0.53532041561918309</v>
      </c>
      <c r="F6" s="550">
        <v>0.40193461054964258</v>
      </c>
      <c r="G6" s="550">
        <v>0.53532041561918309</v>
      </c>
      <c r="H6" s="550">
        <v>1.8430926324773469</v>
      </c>
      <c r="I6" s="550"/>
      <c r="J6" s="550"/>
      <c r="K6" s="550"/>
      <c r="L6" s="550"/>
      <c r="M6" s="550"/>
      <c r="N6" s="550"/>
    </row>
    <row r="7" spans="2:14" ht="32.15" customHeight="1">
      <c r="B7" s="551" t="s">
        <v>23</v>
      </c>
      <c r="C7" s="550">
        <v>2.1673843078328705</v>
      </c>
      <c r="D7" s="550" t="s">
        <v>22</v>
      </c>
      <c r="E7" s="550">
        <v>1.1973774224209452</v>
      </c>
      <c r="F7" s="550">
        <v>0.61763762208281969</v>
      </c>
      <c r="G7" s="550">
        <v>1.1973774224209452</v>
      </c>
      <c r="H7" s="550">
        <v>2.5803105235647585</v>
      </c>
      <c r="I7" s="550"/>
      <c r="J7" s="550"/>
      <c r="K7" s="550"/>
      <c r="L7" s="550"/>
      <c r="M7" s="550"/>
      <c r="N7" s="550"/>
    </row>
    <row r="8" spans="2:14" ht="32.15" customHeight="1">
      <c r="B8" s="551" t="s">
        <v>1</v>
      </c>
      <c r="C8" s="550">
        <v>1.320550239011598</v>
      </c>
      <c r="D8" s="550" t="s">
        <v>22</v>
      </c>
      <c r="E8" s="550">
        <v>0.68736707845391143</v>
      </c>
      <c r="F8" s="550">
        <v>0.46104163567252404</v>
      </c>
      <c r="G8" s="550">
        <v>0.68736707845391143</v>
      </c>
      <c r="H8" s="550">
        <v>2.4212356152064389</v>
      </c>
      <c r="I8" s="550"/>
      <c r="J8" s="550"/>
      <c r="K8" s="550"/>
      <c r="L8" s="550"/>
      <c r="M8" s="550"/>
      <c r="N8" s="550"/>
    </row>
    <row r="9" spans="2:14" ht="32.15" customHeight="1">
      <c r="B9" s="551" t="s">
        <v>24</v>
      </c>
      <c r="C9" s="550">
        <v>2.6591579921630468</v>
      </c>
      <c r="D9" s="550">
        <v>5.3822171119600686</v>
      </c>
      <c r="E9" s="550">
        <v>1.8722647599727713</v>
      </c>
      <c r="F9" s="550">
        <v>1.1010453482762954</v>
      </c>
      <c r="G9" s="550">
        <v>1.2801670844004864</v>
      </c>
      <c r="H9" s="550">
        <v>4.2927252504539677</v>
      </c>
      <c r="I9" s="550"/>
      <c r="J9" s="550"/>
      <c r="K9" s="550"/>
      <c r="L9" s="550"/>
      <c r="M9" s="550"/>
      <c r="N9" s="550"/>
    </row>
    <row r="10" spans="2:14" ht="32.15" customHeight="1">
      <c r="B10" s="551" t="s">
        <v>25</v>
      </c>
      <c r="C10" s="550">
        <v>2.7131402011740162</v>
      </c>
      <c r="D10" s="550">
        <v>6.5542957863130749</v>
      </c>
      <c r="E10" s="550">
        <v>2.0440083000075782</v>
      </c>
      <c r="F10" s="550">
        <v>1.1645817282483761</v>
      </c>
      <c r="G10" s="550">
        <v>1.2795247783397365</v>
      </c>
      <c r="H10" s="550">
        <v>3.5345223807170267</v>
      </c>
      <c r="I10" s="550"/>
      <c r="J10" s="550"/>
      <c r="K10" s="550"/>
      <c r="L10" s="550"/>
      <c r="M10" s="550"/>
      <c r="N10" s="550"/>
    </row>
    <row r="11" spans="2:14" ht="32.15" customHeight="1">
      <c r="B11" s="551" t="s">
        <v>26</v>
      </c>
      <c r="C11" s="550">
        <v>3.0086552480981523</v>
      </c>
      <c r="D11" s="550">
        <v>6.9250381014156801</v>
      </c>
      <c r="E11" s="550">
        <v>2.1024289273046839</v>
      </c>
      <c r="F11" s="550">
        <v>1.261493045835389</v>
      </c>
      <c r="G11" s="550">
        <v>1.4896355349071106</v>
      </c>
      <c r="H11" s="550">
        <v>4.7425549370832796</v>
      </c>
      <c r="I11" s="550"/>
      <c r="J11" s="550"/>
      <c r="K11" s="550"/>
      <c r="L11" s="550"/>
      <c r="M11" s="550"/>
      <c r="N11" s="550"/>
    </row>
    <row r="12" spans="2:14" ht="32.15" customHeight="1">
      <c r="B12" s="551" t="s">
        <v>27</v>
      </c>
      <c r="C12" s="550">
        <v>1.7697041995692719</v>
      </c>
      <c r="D12" s="550">
        <v>8.691895087549911</v>
      </c>
      <c r="E12" s="550">
        <v>1.4347158439768057</v>
      </c>
      <c r="F12" s="550">
        <v>0.99433350113585195</v>
      </c>
      <c r="G12" s="550">
        <v>1.2554983262758079</v>
      </c>
      <c r="H12" s="550">
        <v>4.0476319556364748</v>
      </c>
      <c r="I12" s="550"/>
      <c r="J12" s="550"/>
      <c r="K12" s="550"/>
      <c r="L12" s="550"/>
      <c r="M12" s="550"/>
      <c r="N12" s="550"/>
    </row>
    <row r="13" spans="2:14" ht="32.15" customHeight="1">
      <c r="B13" s="551" t="s">
        <v>28</v>
      </c>
      <c r="C13" s="550">
        <v>1.777775798885896</v>
      </c>
      <c r="D13" s="550">
        <v>5.2820759660436201</v>
      </c>
      <c r="E13" s="550">
        <v>1.1177960494504093</v>
      </c>
      <c r="F13" s="550">
        <v>0.87085527021510711</v>
      </c>
      <c r="G13" s="550">
        <v>0.88670629113442578</v>
      </c>
      <c r="H13" s="550">
        <v>3.0373520368635396</v>
      </c>
      <c r="I13" s="550"/>
      <c r="J13" s="550"/>
      <c r="K13" s="550"/>
      <c r="L13" s="550"/>
      <c r="M13" s="550"/>
      <c r="N13" s="550"/>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438" t="s">
        <v>29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tabSelected="1" zoomScale="110" zoomScaleNormal="110" zoomScalePageLayoutView="50" workbookViewId="0">
      <pane ySplit="6" topLeftCell="A7" activePane="bottomLeft" state="frozen"/>
      <selection activeCell="M15" sqref="M15"/>
      <selection pane="bottomLeft" activeCell="N18" sqref="N18"/>
    </sheetView>
  </sheetViews>
  <sheetFormatPr defaultColWidth="9.2695312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7265625" customWidth="1"/>
  </cols>
  <sheetData>
    <row r="1" spans="1:11" ht="23.5">
      <c r="A1" s="1" t="s">
        <v>30</v>
      </c>
      <c r="F1"/>
      <c r="G1"/>
      <c r="H1"/>
      <c r="I1"/>
    </row>
    <row r="2" spans="1:11">
      <c r="F2"/>
      <c r="G2"/>
      <c r="H2"/>
      <c r="I2"/>
    </row>
    <row r="3" spans="1:11" ht="19" thickBot="1">
      <c r="A3" s="4"/>
      <c r="B3" s="4" t="str">
        <f>'Participant-Spend'!B3</f>
        <v>For Period Ending PY23Q2</v>
      </c>
      <c r="C3" s="4"/>
      <c r="D3" s="4"/>
      <c r="E3" s="4"/>
      <c r="F3" s="4"/>
      <c r="G3" s="4"/>
      <c r="H3" s="4"/>
      <c r="I3" s="4"/>
      <c r="J3" s="4"/>
    </row>
    <row r="4" spans="1:11" ht="15" thickBot="1">
      <c r="A4" t="s">
        <v>32</v>
      </c>
      <c r="B4" s="570"/>
      <c r="C4" s="571"/>
      <c r="D4" s="595" t="s">
        <v>88</v>
      </c>
      <c r="E4" s="596"/>
      <c r="F4" s="596"/>
      <c r="G4" s="596"/>
      <c r="H4" s="596"/>
      <c r="I4" s="596"/>
      <c r="J4" s="596"/>
      <c r="K4" s="597"/>
    </row>
    <row r="5" spans="1:11" ht="21" customHeight="1">
      <c r="B5" s="83"/>
      <c r="C5" s="102"/>
      <c r="D5" s="5" t="s">
        <v>89</v>
      </c>
      <c r="E5" s="30" t="s">
        <v>90</v>
      </c>
      <c r="F5" s="5" t="s">
        <v>91</v>
      </c>
      <c r="G5" s="30" t="s">
        <v>92</v>
      </c>
      <c r="H5" s="30" t="s">
        <v>93</v>
      </c>
      <c r="I5" s="22" t="s">
        <v>94</v>
      </c>
      <c r="J5" s="104" t="s">
        <v>95</v>
      </c>
      <c r="K5" s="104" t="s">
        <v>96</v>
      </c>
    </row>
    <row r="6" spans="1:11" ht="48.5" thickBot="1">
      <c r="B6" s="84"/>
      <c r="C6" s="103"/>
      <c r="D6" s="286" t="s">
        <v>97</v>
      </c>
      <c r="E6" s="285" t="s">
        <v>98</v>
      </c>
      <c r="F6" s="19" t="s">
        <v>99</v>
      </c>
      <c r="G6" s="32" t="s">
        <v>100</v>
      </c>
      <c r="H6" s="32" t="s">
        <v>101</v>
      </c>
      <c r="I6" s="287" t="s">
        <v>102</v>
      </c>
      <c r="J6" s="288" t="s">
        <v>103</v>
      </c>
      <c r="K6" s="288" t="s">
        <v>104</v>
      </c>
    </row>
    <row r="7" spans="1:11" ht="17" thickBot="1">
      <c r="B7" s="49" t="s">
        <v>50</v>
      </c>
      <c r="C7" s="471" t="s">
        <v>105</v>
      </c>
      <c r="D7" s="146"/>
      <c r="E7" s="147"/>
      <c r="F7" s="148"/>
      <c r="G7" s="242"/>
      <c r="H7" s="148"/>
      <c r="I7" s="207"/>
      <c r="J7" s="147"/>
      <c r="K7" s="149"/>
    </row>
    <row r="8" spans="1:11">
      <c r="B8" s="599" t="s">
        <v>52</v>
      </c>
      <c r="C8" s="91" t="s">
        <v>53</v>
      </c>
      <c r="D8" s="125">
        <v>8614.0844223016738</v>
      </c>
      <c r="E8" s="126"/>
      <c r="F8" s="125">
        <v>12784.305753301698</v>
      </c>
      <c r="G8" s="236"/>
      <c r="H8" s="125">
        <v>9414.4159</v>
      </c>
      <c r="I8" s="181">
        <v>0.62541105957181653</v>
      </c>
      <c r="J8" s="421">
        <v>87326.437242686516</v>
      </c>
      <c r="K8" s="51">
        <v>126857.56732008937</v>
      </c>
    </row>
    <row r="9" spans="1:11" ht="15" thickBot="1">
      <c r="B9" s="600"/>
      <c r="C9" s="224" t="s">
        <v>54</v>
      </c>
      <c r="D9" s="225">
        <v>89789.052439830935</v>
      </c>
      <c r="E9" s="226"/>
      <c r="F9" s="227">
        <v>185445.64367255202</v>
      </c>
      <c r="G9" s="252"/>
      <c r="H9" s="227">
        <v>98131.320999999996</v>
      </c>
      <c r="I9" s="228">
        <v>16.048286971933997</v>
      </c>
      <c r="J9" s="422">
        <v>1237296.8461559999</v>
      </c>
      <c r="K9" s="229">
        <v>2585104.3721749997</v>
      </c>
    </row>
    <row r="10" spans="1:11" ht="18" customHeight="1" thickBot="1">
      <c r="B10" s="569"/>
      <c r="C10" s="230" t="s">
        <v>55</v>
      </c>
      <c r="D10" s="231">
        <v>98403.136862132611</v>
      </c>
      <c r="E10" s="232">
        <v>46072.038439999997</v>
      </c>
      <c r="F10" s="233">
        <v>198229.94942585373</v>
      </c>
      <c r="G10" s="223">
        <v>4.3026</v>
      </c>
      <c r="H10" s="233">
        <v>107545.73689999999</v>
      </c>
      <c r="I10" s="234">
        <v>16.673698031505815</v>
      </c>
      <c r="J10" s="423">
        <v>1324623.2833986864</v>
      </c>
      <c r="K10" s="235">
        <v>2711961.939495089</v>
      </c>
    </row>
    <row r="11" spans="1:11">
      <c r="B11" s="583" t="s">
        <v>56</v>
      </c>
      <c r="C11" s="219" t="s">
        <v>57</v>
      </c>
      <c r="D11" s="135">
        <v>415.48955040490398</v>
      </c>
      <c r="E11" s="126"/>
      <c r="F11" s="125">
        <v>709.54583911165992</v>
      </c>
      <c r="G11" s="236"/>
      <c r="H11" s="125">
        <v>454.09249999999997</v>
      </c>
      <c r="I11" s="181">
        <v>0</v>
      </c>
      <c r="J11" s="421">
        <v>7327.3979570000001</v>
      </c>
      <c r="K11" s="51">
        <v>12844.165294</v>
      </c>
    </row>
    <row r="12" spans="1:11" ht="15" thickBot="1">
      <c r="B12" s="584"/>
      <c r="C12" s="220" t="s">
        <v>58</v>
      </c>
      <c r="D12" s="138">
        <v>3949.686945138666</v>
      </c>
      <c r="E12" s="218"/>
      <c r="F12" s="140">
        <v>8732.8516335742697</v>
      </c>
      <c r="G12" s="253"/>
      <c r="H12" s="140">
        <v>4316.6508999999996</v>
      </c>
      <c r="I12" s="203">
        <v>0.68165324839999997</v>
      </c>
      <c r="J12" s="10">
        <v>55117.889089000004</v>
      </c>
      <c r="K12" s="89">
        <v>121108.23441</v>
      </c>
    </row>
    <row r="13" spans="1:11" ht="18" customHeight="1" thickBot="1">
      <c r="B13" s="566"/>
      <c r="C13" s="489" t="s">
        <v>59</v>
      </c>
      <c r="D13" s="231">
        <v>4365.1764955435701</v>
      </c>
      <c r="E13" s="232">
        <v>11355.275455000001</v>
      </c>
      <c r="F13" s="233">
        <v>9442.3974726859306</v>
      </c>
      <c r="G13" s="223">
        <v>0.83150000000000002</v>
      </c>
      <c r="H13" s="233">
        <v>4770.7433999999994</v>
      </c>
      <c r="I13" s="234">
        <v>0.68165324839999997</v>
      </c>
      <c r="J13" s="423">
        <v>62445.287046000005</v>
      </c>
      <c r="K13" s="235">
        <v>133952.39970400001</v>
      </c>
    </row>
    <row r="14" spans="1:11" ht="15" thickBot="1">
      <c r="B14" s="569" t="s">
        <v>60</v>
      </c>
      <c r="C14" s="42" t="s">
        <v>61</v>
      </c>
      <c r="D14" s="141">
        <v>17661.139185440999</v>
      </c>
      <c r="E14" s="217">
        <v>3047.8730850000002</v>
      </c>
      <c r="F14" s="41">
        <v>31147.978072518999</v>
      </c>
      <c r="G14" s="254">
        <v>10.2196</v>
      </c>
      <c r="H14" s="41">
        <v>19302.029299999998</v>
      </c>
      <c r="I14" s="204">
        <v>1.123428267532</v>
      </c>
      <c r="J14" s="424">
        <v>260536.96669870004</v>
      </c>
      <c r="K14" s="90">
        <v>461766.94053470006</v>
      </c>
    </row>
    <row r="15" spans="1:11" ht="36.75" customHeight="1" thickBot="1">
      <c r="B15" s="39" t="s">
        <v>62</v>
      </c>
      <c r="C15" s="39" t="s">
        <v>63</v>
      </c>
      <c r="D15" s="142">
        <v>11829.417000000003</v>
      </c>
      <c r="E15" s="143">
        <v>115330.950635</v>
      </c>
      <c r="F15" s="142">
        <v>28612.316999999999</v>
      </c>
      <c r="G15" s="240">
        <v>0.24809999999999999</v>
      </c>
      <c r="H15" s="199">
        <v>12928.483899999999</v>
      </c>
      <c r="I15" s="205">
        <v>0</v>
      </c>
      <c r="J15" s="200">
        <v>11829.417000000003</v>
      </c>
      <c r="K15" s="201">
        <v>28612.316999999999</v>
      </c>
    </row>
    <row r="16" spans="1:11" ht="21" customHeight="1" thickBot="1">
      <c r="B16" s="53" t="s">
        <v>64</v>
      </c>
      <c r="C16" s="61"/>
      <c r="D16" s="144">
        <v>132258.86954311718</v>
      </c>
      <c r="E16" s="145">
        <v>175806.13761500001</v>
      </c>
      <c r="F16" s="58">
        <v>267432.64197105868</v>
      </c>
      <c r="G16" s="241">
        <v>1.5209999999999999</v>
      </c>
      <c r="H16" s="58">
        <v>144546.99349999998</v>
      </c>
      <c r="I16" s="206">
        <v>18.478779547437814</v>
      </c>
      <c r="J16" s="28">
        <v>1659434.9541433863</v>
      </c>
      <c r="K16" s="59">
        <v>3336293.596733789</v>
      </c>
    </row>
    <row r="17" spans="2:11" ht="15" thickBot="1">
      <c r="B17" s="601" t="s">
        <v>65</v>
      </c>
      <c r="C17" s="602"/>
      <c r="D17" s="474"/>
      <c r="E17" s="475"/>
      <c r="F17" s="476"/>
      <c r="G17" s="477"/>
      <c r="H17" s="476"/>
      <c r="I17" s="478"/>
      <c r="J17" s="475"/>
      <c r="K17" s="479"/>
    </row>
    <row r="18" spans="2:11" ht="15" thickBot="1">
      <c r="B18" s="470" t="s">
        <v>65</v>
      </c>
      <c r="C18" s="471" t="s">
        <v>66</v>
      </c>
      <c r="D18" s="472"/>
      <c r="E18" s="176"/>
      <c r="F18" s="473"/>
      <c r="G18" s="251"/>
      <c r="H18" s="28"/>
      <c r="I18" s="14"/>
      <c r="J18" s="14"/>
      <c r="K18" s="420"/>
    </row>
    <row r="19" spans="2:11" ht="15" thickBot="1">
      <c r="B19" s="48" t="s">
        <v>67</v>
      </c>
      <c r="C19" s="564" t="s">
        <v>68</v>
      </c>
      <c r="D19" s="135">
        <v>4334.8653719775739</v>
      </c>
      <c r="E19" s="136">
        <v>51260.583794999999</v>
      </c>
      <c r="F19" s="125">
        <v>7270.567927201032</v>
      </c>
      <c r="G19" s="243">
        <v>0.14180000000000001</v>
      </c>
      <c r="H19" s="125">
        <v>4737.6162000000004</v>
      </c>
      <c r="I19" s="181">
        <v>1.641771859220206</v>
      </c>
      <c r="J19" s="421">
        <v>64666.572125744686</v>
      </c>
      <c r="K19" s="51">
        <v>108362.6197095052</v>
      </c>
    </row>
    <row r="20" spans="2:11">
      <c r="B20" s="586" t="s">
        <v>69</v>
      </c>
      <c r="C20" s="46" t="s">
        <v>70</v>
      </c>
      <c r="D20" s="152">
        <v>114629.03067769941</v>
      </c>
      <c r="E20" s="153">
        <v>189507.386665</v>
      </c>
      <c r="F20" s="12">
        <v>205586.70238220971</v>
      </c>
      <c r="G20" s="244">
        <v>1.0848</v>
      </c>
      <c r="H20" s="12">
        <v>125279.1727</v>
      </c>
      <c r="I20" s="208">
        <v>62.769257454009079</v>
      </c>
      <c r="J20" s="12">
        <v>1646233.305036935</v>
      </c>
      <c r="K20" s="412">
        <v>2978377.8367384034</v>
      </c>
    </row>
    <row r="21" spans="2:11">
      <c r="B21" s="586"/>
      <c r="C21" s="43" t="s">
        <v>106</v>
      </c>
      <c r="D21" s="154">
        <v>5133.9717649000004</v>
      </c>
      <c r="E21" s="155">
        <v>43394.374405000002</v>
      </c>
      <c r="F21" s="156">
        <v>8659.9817581400002</v>
      </c>
      <c r="G21" s="245">
        <v>0.1996</v>
      </c>
      <c r="H21" s="156">
        <v>5610.9672</v>
      </c>
      <c r="I21" s="209">
        <v>1.2337343850000002</v>
      </c>
      <c r="J21" s="156">
        <v>68410.934160299992</v>
      </c>
      <c r="K21" s="413">
        <v>121183.49727082001</v>
      </c>
    </row>
    <row r="22" spans="2:11">
      <c r="B22" s="587"/>
      <c r="C22" s="43" t="s">
        <v>72</v>
      </c>
      <c r="D22" s="157">
        <v>0</v>
      </c>
      <c r="E22" s="158">
        <v>9156.6279169999998</v>
      </c>
      <c r="F22" s="9">
        <v>0</v>
      </c>
      <c r="G22" s="246">
        <v>0</v>
      </c>
      <c r="H22" s="9">
        <v>0</v>
      </c>
      <c r="I22" s="210">
        <v>0</v>
      </c>
      <c r="J22" s="9">
        <v>0</v>
      </c>
      <c r="K22" s="414">
        <v>0</v>
      </c>
    </row>
    <row r="23" spans="2:11" ht="15" thickBot="1">
      <c r="B23" s="587"/>
      <c r="C23" s="85" t="s">
        <v>73</v>
      </c>
      <c r="D23" s="159">
        <v>0</v>
      </c>
      <c r="E23" s="139">
        <v>389.45351799999997</v>
      </c>
      <c r="F23" s="10">
        <v>908.88900000000001</v>
      </c>
      <c r="G23" s="247">
        <v>2.3338000000000001</v>
      </c>
      <c r="H23" s="10">
        <v>0</v>
      </c>
      <c r="I23" s="203">
        <v>0.1038</v>
      </c>
      <c r="J23" s="10">
        <v>0</v>
      </c>
      <c r="K23" s="89">
        <v>13633.334999999999</v>
      </c>
    </row>
    <row r="24" spans="2:11" s="18" customFormat="1" ht="21" customHeight="1" thickBot="1">
      <c r="B24" s="16" t="s">
        <v>74</v>
      </c>
      <c r="C24" s="38"/>
      <c r="D24" s="160">
        <v>124097.86781457698</v>
      </c>
      <c r="E24" s="145">
        <v>293708.42629999999</v>
      </c>
      <c r="F24" s="28">
        <v>222426.14106755075</v>
      </c>
      <c r="G24" s="241">
        <v>0.75700000000000001</v>
      </c>
      <c r="H24" s="35">
        <v>135627.7561</v>
      </c>
      <c r="I24" s="206">
        <v>65.74856369822929</v>
      </c>
      <c r="J24" s="28">
        <v>1779310.8113229799</v>
      </c>
      <c r="K24" s="59">
        <v>3221557.2887187288</v>
      </c>
    </row>
    <row r="25" spans="2:11" ht="15" thickBot="1">
      <c r="B25" s="603" t="s">
        <v>75</v>
      </c>
      <c r="C25" s="604"/>
      <c r="D25" s="161"/>
      <c r="E25" s="162"/>
      <c r="F25" s="162"/>
      <c r="G25" s="248"/>
      <c r="H25" s="162"/>
      <c r="I25" s="211"/>
      <c r="J25" s="162"/>
      <c r="K25" s="415"/>
    </row>
    <row r="26" spans="2:11">
      <c r="B26" s="589" t="s">
        <v>75</v>
      </c>
      <c r="C26" s="67" t="s">
        <v>76</v>
      </c>
      <c r="D26" s="164"/>
      <c r="E26" s="165"/>
      <c r="F26" s="166"/>
      <c r="G26" s="249"/>
      <c r="H26" s="166"/>
      <c r="I26" s="212"/>
      <c r="J26" s="167"/>
      <c r="K26" s="416"/>
    </row>
    <row r="27" spans="2:11" ht="18" customHeight="1">
      <c r="B27" s="590"/>
      <c r="C27" s="68" t="s">
        <v>77</v>
      </c>
      <c r="D27" s="168">
        <v>1304.2800424532841</v>
      </c>
      <c r="E27" s="155">
        <v>17675.226332999999</v>
      </c>
      <c r="F27" s="156">
        <v>2170.8053427186487</v>
      </c>
      <c r="G27" s="245">
        <v>0.123</v>
      </c>
      <c r="H27" s="156">
        <v>1425.4602</v>
      </c>
      <c r="I27" s="209">
        <v>0.17547521473299998</v>
      </c>
      <c r="J27" s="20">
        <v>17613.764723</v>
      </c>
      <c r="K27" s="417">
        <v>28778.478284000001</v>
      </c>
    </row>
    <row r="28" spans="2:11">
      <c r="B28" s="590"/>
      <c r="C28" s="68" t="s">
        <v>78</v>
      </c>
      <c r="D28" s="169"/>
      <c r="E28" s="128"/>
      <c r="F28" s="130"/>
      <c r="G28" s="237"/>
      <c r="H28" s="130"/>
      <c r="I28" s="213"/>
      <c r="J28" s="170"/>
      <c r="K28" s="418"/>
    </row>
    <row r="29" spans="2:11" ht="15" thickBot="1">
      <c r="B29" s="591"/>
      <c r="C29" s="69" t="s">
        <v>73</v>
      </c>
      <c r="D29" s="171"/>
      <c r="E29" s="172"/>
      <c r="F29" s="173"/>
      <c r="G29" s="250"/>
      <c r="H29" s="173"/>
      <c r="I29" s="214"/>
      <c r="J29" s="174"/>
      <c r="K29" s="419"/>
    </row>
    <row r="30" spans="2:11" ht="18" customHeight="1" thickBot="1">
      <c r="B30" s="13" t="s">
        <v>79</v>
      </c>
      <c r="C30" s="66"/>
      <c r="D30" s="175">
        <v>1304.2800424532841</v>
      </c>
      <c r="E30" s="176">
        <v>17675.226332999999</v>
      </c>
      <c r="F30" s="176">
        <v>2170.8053427186487</v>
      </c>
      <c r="G30" s="251">
        <v>0.123</v>
      </c>
      <c r="H30" s="176">
        <v>1425.4602</v>
      </c>
      <c r="I30" s="215">
        <v>0.17547521473299998</v>
      </c>
      <c r="J30" s="14">
        <v>17613.764723</v>
      </c>
      <c r="K30" s="420">
        <v>28778.478284000001</v>
      </c>
    </row>
    <row r="31" spans="2:11" ht="15" thickBot="1">
      <c r="B31" s="592" t="s">
        <v>80</v>
      </c>
      <c r="C31" s="593"/>
      <c r="D31" s="161"/>
      <c r="E31" s="162"/>
      <c r="F31" s="162"/>
      <c r="G31" s="248"/>
      <c r="H31" s="162"/>
      <c r="I31" s="211"/>
      <c r="J31" s="162"/>
      <c r="K31" s="415"/>
    </row>
    <row r="32" spans="2:11" ht="15" thickBot="1">
      <c r="B32" s="15" t="s">
        <v>81</v>
      </c>
      <c r="C32" s="428"/>
      <c r="D32" s="164"/>
      <c r="E32" s="165"/>
      <c r="F32" s="166"/>
      <c r="G32" s="249"/>
      <c r="H32" s="166"/>
      <c r="I32" s="214"/>
      <c r="J32" s="93"/>
      <c r="K32" s="93"/>
    </row>
    <row r="33" spans="2:11" ht="15" thickBot="1">
      <c r="B33" s="16" t="s">
        <v>82</v>
      </c>
      <c r="C33" s="23"/>
      <c r="D33" s="164"/>
      <c r="E33" s="165"/>
      <c r="F33" s="166"/>
      <c r="G33" s="249"/>
      <c r="H33" s="166"/>
      <c r="I33" s="214"/>
      <c r="J33" s="93"/>
      <c r="K33" s="93"/>
    </row>
    <row r="34" spans="2:11" ht="12" customHeight="1">
      <c r="B34" s="24"/>
      <c r="C34" s="25"/>
      <c r="D34" s="179"/>
      <c r="E34" s="147"/>
      <c r="F34" s="147"/>
      <c r="G34" s="242"/>
      <c r="H34" s="147"/>
      <c r="I34" s="207"/>
      <c r="J34" s="180"/>
      <c r="K34" s="180"/>
    </row>
    <row r="35" spans="2:11" ht="21" customHeight="1" thickBot="1">
      <c r="B35" s="16" t="s">
        <v>83</v>
      </c>
      <c r="C35" s="23"/>
      <c r="D35" s="177">
        <v>257661.01740014745</v>
      </c>
      <c r="E35" s="178">
        <v>487189.790248</v>
      </c>
      <c r="F35" s="17">
        <v>492029.5883813281</v>
      </c>
      <c r="G35" s="241">
        <v>1.01</v>
      </c>
      <c r="H35" s="17">
        <v>281600.20979999995</v>
      </c>
      <c r="I35" s="216">
        <v>84.402818460400098</v>
      </c>
      <c r="J35" s="44">
        <v>3456359.5301893661</v>
      </c>
      <c r="K35" s="44">
        <v>6586629.3637365187</v>
      </c>
    </row>
    <row r="36" spans="2:11" ht="32.15" customHeight="1">
      <c r="B36" s="598" t="s">
        <v>107</v>
      </c>
      <c r="C36" s="598"/>
      <c r="D36" s="598"/>
      <c r="E36" s="598"/>
      <c r="F36" s="598"/>
      <c r="G36" s="598"/>
      <c r="H36" s="598"/>
      <c r="I36" s="598"/>
      <c r="J36" s="598"/>
      <c r="K36" s="18"/>
    </row>
    <row r="37" spans="2:11" ht="32.15" customHeight="1">
      <c r="B37" s="572" t="s">
        <v>87</v>
      </c>
      <c r="C37" s="572"/>
      <c r="D37" s="572"/>
      <c r="E37" s="572"/>
      <c r="F37" s="572"/>
      <c r="G37" s="572"/>
      <c r="H37" s="572"/>
      <c r="I37" s="572"/>
      <c r="J37" s="572"/>
    </row>
  </sheetData>
  <mergeCells count="10">
    <mergeCell ref="D4:K4"/>
    <mergeCell ref="B36:J36"/>
    <mergeCell ref="B37:J37"/>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zoomScaleNormal="100" zoomScalePageLayoutView="75" workbookViewId="0">
      <pane ySplit="6" topLeftCell="A16" activePane="bottomLeft" state="frozen"/>
      <selection activeCell="M15" sqref="M15"/>
      <selection pane="bottomLeft" activeCell="F40" sqref="F40"/>
    </sheetView>
  </sheetViews>
  <sheetFormatPr defaultColWidth="9.26953125" defaultRowHeight="14.5"/>
  <cols>
    <col min="1" max="1" width="2.7265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30</v>
      </c>
      <c r="F1"/>
      <c r="G1"/>
      <c r="H1"/>
      <c r="I1"/>
    </row>
    <row r="2" spans="1:11">
      <c r="F2"/>
      <c r="G2"/>
      <c r="H2"/>
      <c r="I2"/>
    </row>
    <row r="3" spans="1:11" ht="19" thickBot="1">
      <c r="A3" s="4"/>
      <c r="B3" s="4" t="str">
        <f>'Participant-Spend'!B3</f>
        <v>For Period Ending PY23Q2</v>
      </c>
      <c r="C3" s="4"/>
      <c r="D3" s="4"/>
      <c r="E3" s="4"/>
      <c r="F3" s="4"/>
      <c r="G3" s="4"/>
      <c r="H3" s="4"/>
      <c r="I3" s="4"/>
      <c r="J3" s="4"/>
    </row>
    <row r="4" spans="1:11" ht="15" thickBot="1">
      <c r="A4" t="s">
        <v>32</v>
      </c>
      <c r="B4" s="570"/>
      <c r="C4" s="571"/>
      <c r="D4" s="595" t="s">
        <v>88</v>
      </c>
      <c r="E4" s="596"/>
      <c r="F4" s="596"/>
      <c r="G4" s="596"/>
      <c r="H4" s="596"/>
      <c r="I4" s="596"/>
      <c r="J4" s="596"/>
      <c r="K4" s="597"/>
    </row>
    <row r="5" spans="1:11" ht="21" customHeight="1">
      <c r="B5" s="83"/>
      <c r="C5" s="102"/>
      <c r="D5" s="5" t="s">
        <v>89</v>
      </c>
      <c r="E5" s="30" t="s">
        <v>90</v>
      </c>
      <c r="F5" s="5" t="s">
        <v>91</v>
      </c>
      <c r="G5" s="30" t="s">
        <v>92</v>
      </c>
      <c r="H5" s="30" t="s">
        <v>93</v>
      </c>
      <c r="I5" s="22" t="s">
        <v>94</v>
      </c>
      <c r="J5" s="22" t="s">
        <v>95</v>
      </c>
      <c r="K5" s="6" t="s">
        <v>96</v>
      </c>
    </row>
    <row r="6" spans="1:11" ht="48.5" thickBot="1">
      <c r="B6" s="84"/>
      <c r="C6" s="103"/>
      <c r="D6" s="31" t="s">
        <v>108</v>
      </c>
      <c r="E6" s="31" t="s">
        <v>109</v>
      </c>
      <c r="F6" s="19" t="s">
        <v>110</v>
      </c>
      <c r="G6" s="32" t="s">
        <v>100</v>
      </c>
      <c r="H6" s="32" t="s">
        <v>111</v>
      </c>
      <c r="I6" s="7" t="s">
        <v>112</v>
      </c>
      <c r="J6" s="122" t="s">
        <v>113</v>
      </c>
      <c r="K6" s="425" t="s">
        <v>114</v>
      </c>
    </row>
    <row r="7" spans="1:11" ht="17" thickBot="1">
      <c r="B7" s="49" t="s">
        <v>50</v>
      </c>
      <c r="C7" s="471" t="s">
        <v>105</v>
      </c>
      <c r="D7" s="474"/>
      <c r="E7" s="475"/>
      <c r="F7" s="476"/>
      <c r="G7" s="477"/>
      <c r="H7" s="476"/>
      <c r="I7" s="478"/>
      <c r="J7" s="475"/>
      <c r="K7" s="479"/>
    </row>
    <row r="8" spans="1:11">
      <c r="B8" s="599" t="s">
        <v>52</v>
      </c>
      <c r="C8" s="91" t="s">
        <v>53</v>
      </c>
      <c r="D8" s="125">
        <v>138536.51142791525</v>
      </c>
      <c r="E8" s="126"/>
      <c r="F8" s="125">
        <v>201856.56046790967</v>
      </c>
      <c r="G8" s="236"/>
      <c r="H8" s="137">
        <v>151407.88889999999</v>
      </c>
      <c r="I8" s="256" t="s">
        <v>4</v>
      </c>
      <c r="J8" s="421">
        <v>1044519.4935210565</v>
      </c>
      <c r="K8" s="51">
        <v>1525320.5497510675</v>
      </c>
    </row>
    <row r="9" spans="1:11" ht="15" thickBot="1">
      <c r="B9" s="600"/>
      <c r="C9" s="224" t="s">
        <v>54</v>
      </c>
      <c r="D9" s="127">
        <v>431236.33604322479</v>
      </c>
      <c r="E9" s="128"/>
      <c r="F9" s="129">
        <v>548777.77383358905</v>
      </c>
      <c r="G9" s="237"/>
      <c r="H9" s="9">
        <v>471302.34899999999</v>
      </c>
      <c r="I9" s="257" t="s">
        <v>4</v>
      </c>
      <c r="J9" s="8">
        <v>3702848.1098391647</v>
      </c>
      <c r="K9" s="52">
        <v>5039985.3857651642</v>
      </c>
    </row>
    <row r="10" spans="1:11" ht="18" customHeight="1" thickBot="1">
      <c r="B10" s="569"/>
      <c r="C10" s="230" t="s">
        <v>55</v>
      </c>
      <c r="D10" s="131">
        <v>569772.84747114009</v>
      </c>
      <c r="E10" s="132">
        <v>376750.22499800002</v>
      </c>
      <c r="F10" s="133">
        <v>750634.33430149872</v>
      </c>
      <c r="G10" s="238">
        <v>1.992</v>
      </c>
      <c r="H10" s="134">
        <v>622710.23800000001</v>
      </c>
      <c r="I10" s="258"/>
      <c r="J10" s="426">
        <v>4747367.6033602208</v>
      </c>
      <c r="K10" s="88">
        <v>6565305.9355162317</v>
      </c>
    </row>
    <row r="11" spans="1:11">
      <c r="B11" s="583" t="s">
        <v>56</v>
      </c>
      <c r="C11" s="219" t="s">
        <v>57</v>
      </c>
      <c r="D11" s="135">
        <v>18318.562566576336</v>
      </c>
      <c r="E11" s="126"/>
      <c r="F11" s="125">
        <v>36433.036689023647</v>
      </c>
      <c r="G11" s="236"/>
      <c r="H11" s="137">
        <v>20020.533599999999</v>
      </c>
      <c r="I11" s="256" t="s">
        <v>4</v>
      </c>
      <c r="J11" s="421">
        <v>384690.79454462463</v>
      </c>
      <c r="K11" s="51">
        <v>763595.35877362452</v>
      </c>
    </row>
    <row r="12" spans="1:11" ht="15" thickBot="1">
      <c r="B12" s="584"/>
      <c r="C12" s="220" t="s">
        <v>58</v>
      </c>
      <c r="D12" s="138">
        <v>17243.097726071908</v>
      </c>
      <c r="E12" s="128"/>
      <c r="F12" s="129">
        <v>38260.603362514223</v>
      </c>
      <c r="G12" s="237"/>
      <c r="H12" s="11">
        <v>18845.147700000001</v>
      </c>
      <c r="I12" s="259" t="s">
        <v>4</v>
      </c>
      <c r="J12" s="10">
        <v>167422.28346900002</v>
      </c>
      <c r="K12" s="89">
        <v>377182.03631300002</v>
      </c>
    </row>
    <row r="13" spans="1:11" ht="18" customHeight="1" thickBot="1">
      <c r="B13" s="566"/>
      <c r="C13" s="230" t="s">
        <v>59</v>
      </c>
      <c r="D13" s="231">
        <v>35561.660292648245</v>
      </c>
      <c r="E13" s="132">
        <v>91446.277765000006</v>
      </c>
      <c r="F13" s="133">
        <v>74693.640051537863</v>
      </c>
      <c r="G13" s="238">
        <v>0.81679999999999997</v>
      </c>
      <c r="H13" s="233">
        <v>38865.681299999997</v>
      </c>
      <c r="I13" s="260"/>
      <c r="J13" s="423">
        <v>552113.07801362465</v>
      </c>
      <c r="K13" s="235">
        <v>1140777.3950866247</v>
      </c>
    </row>
    <row r="14" spans="1:11" ht="15" thickBot="1">
      <c r="B14" s="569" t="s">
        <v>60</v>
      </c>
      <c r="C14" s="42" t="s">
        <v>61</v>
      </c>
      <c r="D14" s="183">
        <v>13046.875103999999</v>
      </c>
      <c r="E14" s="200">
        <v>103978.059999</v>
      </c>
      <c r="F14" s="221">
        <v>19643.373121229139</v>
      </c>
      <c r="G14" s="239">
        <v>0.18890000000000001</v>
      </c>
      <c r="H14" s="182">
        <v>14259.0556</v>
      </c>
      <c r="I14" s="261" t="s">
        <v>4</v>
      </c>
      <c r="J14" s="427">
        <v>217273.28513059998</v>
      </c>
      <c r="K14" s="222">
        <v>297968.21168059995</v>
      </c>
    </row>
    <row r="15" spans="1:11" ht="37" customHeight="1" thickBot="1">
      <c r="B15" s="39" t="s">
        <v>62</v>
      </c>
      <c r="C15" s="39" t="s">
        <v>63</v>
      </c>
      <c r="D15" s="142">
        <v>138591</v>
      </c>
      <c r="E15" s="143">
        <v>786327.52948699996</v>
      </c>
      <c r="F15" s="199">
        <v>155235.19999999998</v>
      </c>
      <c r="G15" s="240">
        <v>0.19739999999999999</v>
      </c>
      <c r="H15" s="200">
        <v>151467.44</v>
      </c>
      <c r="I15" s="262" t="s">
        <v>4</v>
      </c>
      <c r="J15" s="200">
        <v>138591</v>
      </c>
      <c r="K15" s="201">
        <v>155235.19999999998</v>
      </c>
    </row>
    <row r="16" spans="1:11" ht="21" customHeight="1" thickBot="1">
      <c r="B16" s="53" t="s">
        <v>64</v>
      </c>
      <c r="C16" s="61"/>
      <c r="D16" s="144">
        <v>756972.38286778831</v>
      </c>
      <c r="E16" s="145">
        <v>1358502.092249</v>
      </c>
      <c r="F16" s="58">
        <v>1000206.5474742657</v>
      </c>
      <c r="G16" s="241">
        <v>0.73599999999999999</v>
      </c>
      <c r="H16" s="202">
        <v>827302.41489999997</v>
      </c>
      <c r="I16" s="263" t="s">
        <v>4</v>
      </c>
      <c r="J16" s="28">
        <v>5655344.9665044453</v>
      </c>
      <c r="K16" s="59">
        <v>8159286.742283457</v>
      </c>
    </row>
    <row r="17" spans="2:11" ht="15" thickBot="1">
      <c r="B17" s="601" t="s">
        <v>65</v>
      </c>
      <c r="C17" s="602"/>
      <c r="D17" s="474"/>
      <c r="E17" s="475"/>
      <c r="F17" s="476"/>
      <c r="G17" s="477"/>
      <c r="H17" s="476"/>
      <c r="I17" s="478"/>
      <c r="J17" s="475"/>
      <c r="K17" s="479"/>
    </row>
    <row r="18" spans="2:11" ht="15" thickBot="1">
      <c r="B18" s="470" t="s">
        <v>65</v>
      </c>
      <c r="C18" s="471" t="s">
        <v>66</v>
      </c>
      <c r="D18" s="472"/>
      <c r="E18" s="176"/>
      <c r="F18" s="473"/>
      <c r="G18" s="251"/>
      <c r="H18" s="28"/>
      <c r="I18" s="14"/>
      <c r="J18" s="14"/>
      <c r="K18" s="420"/>
    </row>
    <row r="19" spans="2:11" ht="15" thickBot="1">
      <c r="B19" s="48" t="s">
        <v>67</v>
      </c>
      <c r="C19" s="564" t="s">
        <v>68</v>
      </c>
      <c r="D19" s="135">
        <v>24283.372438757371</v>
      </c>
      <c r="E19" s="136">
        <v>20254.331986000001</v>
      </c>
      <c r="F19" s="125">
        <v>43626.394719671523</v>
      </c>
      <c r="G19" s="243">
        <v>2.1539000000000001</v>
      </c>
      <c r="H19" s="182">
        <v>26539.531800000001</v>
      </c>
      <c r="I19" s="256" t="s">
        <v>4</v>
      </c>
      <c r="J19" s="421">
        <v>433076.64126410254</v>
      </c>
      <c r="K19" s="51">
        <v>784557.39153360901</v>
      </c>
    </row>
    <row r="20" spans="2:11">
      <c r="B20" s="586" t="s">
        <v>69</v>
      </c>
      <c r="C20" s="46" t="s">
        <v>70</v>
      </c>
      <c r="D20" s="152">
        <v>8261.1075000000001</v>
      </c>
      <c r="E20" s="153">
        <v>517563.41082500003</v>
      </c>
      <c r="F20" s="12">
        <v>8258.5525000000016</v>
      </c>
      <c r="G20" s="244">
        <v>1.6E-2</v>
      </c>
      <c r="H20" s="12">
        <v>9028.6440000000002</v>
      </c>
      <c r="I20" s="264" t="s">
        <v>4</v>
      </c>
      <c r="J20" s="12">
        <v>158452.02955000001</v>
      </c>
      <c r="K20" s="412">
        <v>155621.42855000001</v>
      </c>
    </row>
    <row r="21" spans="2:11">
      <c r="B21" s="586"/>
      <c r="C21" s="43" t="s">
        <v>106</v>
      </c>
      <c r="D21" s="154">
        <v>2676.5300000000007</v>
      </c>
      <c r="E21" s="155">
        <v>28745.094886999999</v>
      </c>
      <c r="F21" s="156">
        <v>14870.765999999998</v>
      </c>
      <c r="G21" s="245">
        <v>0.51729999999999998</v>
      </c>
      <c r="H21" s="156">
        <v>2925.2053999999998</v>
      </c>
      <c r="I21" s="265" t="s">
        <v>4</v>
      </c>
      <c r="J21" s="156">
        <v>22240.065000000006</v>
      </c>
      <c r="K21" s="413">
        <v>137209.54300000018</v>
      </c>
    </row>
    <row r="22" spans="2:11">
      <c r="B22" s="587"/>
      <c r="C22" s="43" t="s">
        <v>72</v>
      </c>
      <c r="D22" s="157">
        <v>0</v>
      </c>
      <c r="E22" s="158">
        <v>17185.554628000002</v>
      </c>
      <c r="F22" s="9">
        <v>0</v>
      </c>
      <c r="G22" s="246">
        <v>0</v>
      </c>
      <c r="H22" s="9">
        <v>0</v>
      </c>
      <c r="I22" s="257" t="s">
        <v>4</v>
      </c>
      <c r="J22" s="9">
        <v>0</v>
      </c>
      <c r="K22" s="414">
        <v>0</v>
      </c>
    </row>
    <row r="23" spans="2:11" ht="15" thickBot="1">
      <c r="B23" s="587"/>
      <c r="C23" s="85" t="s">
        <v>73</v>
      </c>
      <c r="D23" s="159">
        <v>0</v>
      </c>
      <c r="E23" s="139">
        <v>3700.8370159999999</v>
      </c>
      <c r="F23" s="10">
        <v>0</v>
      </c>
      <c r="G23" s="247"/>
      <c r="H23" s="10">
        <v>0</v>
      </c>
      <c r="I23" s="259" t="s">
        <v>4</v>
      </c>
      <c r="J23" s="10">
        <v>0</v>
      </c>
      <c r="K23" s="89">
        <v>0</v>
      </c>
    </row>
    <row r="24" spans="2:11" s="18" customFormat="1" ht="21" customHeight="1" thickBot="1">
      <c r="B24" s="16" t="s">
        <v>74</v>
      </c>
      <c r="C24" s="38"/>
      <c r="D24" s="160">
        <v>35221.009938757372</v>
      </c>
      <c r="E24" s="145">
        <v>587449.22934199998</v>
      </c>
      <c r="F24" s="28">
        <v>66755.713219671525</v>
      </c>
      <c r="G24" s="241">
        <v>0.114</v>
      </c>
      <c r="H24" s="202">
        <v>38493.381199999996</v>
      </c>
      <c r="I24" s="263" t="s">
        <v>4</v>
      </c>
      <c r="J24" s="28">
        <v>613768.73581410258</v>
      </c>
      <c r="K24" s="59">
        <v>1077388.3630836094</v>
      </c>
    </row>
    <row r="25" spans="2:11" ht="15" thickBot="1">
      <c r="B25" s="603" t="s">
        <v>75</v>
      </c>
      <c r="C25" s="604"/>
      <c r="D25" s="161"/>
      <c r="E25" s="162"/>
      <c r="F25" s="162"/>
      <c r="G25" s="248"/>
      <c r="H25" s="162"/>
      <c r="I25" s="162"/>
      <c r="J25" s="162"/>
      <c r="K25" s="415"/>
    </row>
    <row r="26" spans="2:11">
      <c r="B26" s="589" t="s">
        <v>75</v>
      </c>
      <c r="C26" s="67" t="s">
        <v>76</v>
      </c>
      <c r="D26" s="164"/>
      <c r="E26" s="165"/>
      <c r="F26" s="166"/>
      <c r="G26" s="249"/>
      <c r="H26" s="166"/>
      <c r="I26" s="167"/>
      <c r="J26" s="167"/>
      <c r="K26" s="416"/>
    </row>
    <row r="27" spans="2:11" ht="18" customHeight="1">
      <c r="B27" s="590"/>
      <c r="C27" s="68" t="s">
        <v>77</v>
      </c>
      <c r="D27" s="168">
        <v>16503.977452499999</v>
      </c>
      <c r="E27" s="255">
        <v>27715.937621000001</v>
      </c>
      <c r="F27" s="156">
        <v>25608.776295</v>
      </c>
      <c r="G27" s="245">
        <v>0.92400000000000004</v>
      </c>
      <c r="H27" s="156">
        <v>18037.356100000001</v>
      </c>
      <c r="I27" s="265" t="s">
        <v>4</v>
      </c>
      <c r="J27" s="20">
        <v>165039.77452500002</v>
      </c>
      <c r="K27" s="417">
        <v>256087.76294800002</v>
      </c>
    </row>
    <row r="28" spans="2:11">
      <c r="B28" s="590"/>
      <c r="C28" s="68" t="s">
        <v>78</v>
      </c>
      <c r="D28" s="169"/>
      <c r="E28" s="128"/>
      <c r="F28" s="130"/>
      <c r="G28" s="237"/>
      <c r="H28" s="130"/>
      <c r="I28" s="170"/>
      <c r="J28" s="170"/>
      <c r="K28" s="418"/>
    </row>
    <row r="29" spans="2:11" ht="15" thickBot="1">
      <c r="B29" s="591"/>
      <c r="C29" s="69" t="s">
        <v>73</v>
      </c>
      <c r="D29" s="171"/>
      <c r="E29" s="172"/>
      <c r="F29" s="173"/>
      <c r="G29" s="250"/>
      <c r="H29" s="173"/>
      <c r="I29" s="174"/>
      <c r="J29" s="174"/>
      <c r="K29" s="419"/>
    </row>
    <row r="30" spans="2:11" ht="18" customHeight="1" thickBot="1">
      <c r="B30" s="13" t="s">
        <v>79</v>
      </c>
      <c r="C30" s="66"/>
      <c r="D30" s="175">
        <v>16503.977452499999</v>
      </c>
      <c r="E30" s="176">
        <v>27715.937621000001</v>
      </c>
      <c r="F30" s="176">
        <v>25608.776295</v>
      </c>
      <c r="G30" s="251">
        <v>0.92400000000000004</v>
      </c>
      <c r="H30" s="176">
        <v>18037.356100000001</v>
      </c>
      <c r="I30" s="215" t="s">
        <v>4</v>
      </c>
      <c r="J30" s="14">
        <v>165039.77452500002</v>
      </c>
      <c r="K30" s="420">
        <v>256087.76294800002</v>
      </c>
    </row>
    <row r="31" spans="2:11" ht="15" thickBot="1">
      <c r="B31" s="592" t="s">
        <v>80</v>
      </c>
      <c r="C31" s="593"/>
      <c r="D31" s="161"/>
      <c r="E31" s="162"/>
      <c r="F31" s="162"/>
      <c r="G31" s="248"/>
      <c r="H31" s="162"/>
      <c r="I31" s="211"/>
      <c r="J31" s="162"/>
      <c r="K31" s="415"/>
    </row>
    <row r="32" spans="2:11" ht="15" thickBot="1">
      <c r="B32" s="15" t="s">
        <v>81</v>
      </c>
      <c r="C32" s="428"/>
      <c r="D32" s="164"/>
      <c r="E32" s="165"/>
      <c r="F32" s="166"/>
      <c r="G32" s="249"/>
      <c r="H32" s="166"/>
      <c r="I32" s="214"/>
      <c r="J32" s="93"/>
      <c r="K32" s="93"/>
    </row>
    <row r="33" spans="2:11" ht="15" thickBot="1">
      <c r="B33" s="16" t="s">
        <v>82</v>
      </c>
      <c r="C33" s="23"/>
      <c r="D33" s="164"/>
      <c r="E33" s="165"/>
      <c r="F33" s="166"/>
      <c r="G33" s="249"/>
      <c r="H33" s="166"/>
      <c r="I33" s="214"/>
      <c r="J33" s="93"/>
      <c r="K33" s="93"/>
    </row>
    <row r="34" spans="2:11" ht="12" customHeight="1">
      <c r="B34" s="24"/>
      <c r="C34" s="25"/>
      <c r="D34" s="179"/>
      <c r="E34" s="147"/>
      <c r="F34" s="147"/>
      <c r="G34" s="242"/>
      <c r="H34" s="147"/>
      <c r="I34" s="207"/>
      <c r="J34" s="180"/>
      <c r="K34" s="180"/>
    </row>
    <row r="35" spans="2:11" ht="21" customHeight="1" thickBot="1">
      <c r="B35" s="16" t="s">
        <v>83</v>
      </c>
      <c r="C35" s="23"/>
      <c r="D35" s="177">
        <v>808697.37025904574</v>
      </c>
      <c r="E35" s="178">
        <v>1973667.2592120001</v>
      </c>
      <c r="F35" s="17">
        <v>1092571.0369889373</v>
      </c>
      <c r="G35" s="241">
        <v>0.55400000000000005</v>
      </c>
      <c r="H35" s="17">
        <v>883833.15219999989</v>
      </c>
      <c r="I35" s="216" t="s">
        <v>4</v>
      </c>
      <c r="J35" s="44">
        <v>6434153.476843548</v>
      </c>
      <c r="K35" s="44">
        <v>9492762.8683150671</v>
      </c>
    </row>
    <row r="36" spans="2:11" ht="32.15" customHeight="1">
      <c r="B36" s="598" t="s">
        <v>107</v>
      </c>
      <c r="C36" s="598"/>
      <c r="D36" s="598"/>
      <c r="E36" s="598"/>
      <c r="F36" s="598"/>
      <c r="G36" s="598"/>
      <c r="H36" s="598"/>
      <c r="I36" s="598"/>
      <c r="J36" s="598"/>
      <c r="K36" s="18"/>
    </row>
    <row r="37" spans="2:11" ht="32.15" customHeight="1">
      <c r="B37" s="594" t="s">
        <v>87</v>
      </c>
      <c r="C37" s="594"/>
      <c r="D37" s="594"/>
      <c r="E37" s="594"/>
      <c r="F37" s="594"/>
      <c r="G37" s="594"/>
      <c r="H37" s="594"/>
      <c r="I37" s="594"/>
      <c r="J37" s="594"/>
      <c r="K37" s="18"/>
    </row>
  </sheetData>
  <mergeCells count="10">
    <mergeCell ref="D4:K4"/>
    <mergeCell ref="B37:J37"/>
    <mergeCell ref="B26:B29"/>
    <mergeCell ref="B8:B9"/>
    <mergeCell ref="B11:B12"/>
    <mergeCell ref="B20:B23"/>
    <mergeCell ref="B17:C17"/>
    <mergeCell ref="B25:C25"/>
    <mergeCell ref="B31:C31"/>
    <mergeCell ref="B36:J36"/>
  </mergeCells>
  <pageMargins left="0.7" right="0.7" top="0.75" bottom="0.5" header="0.3" footer="0.3"/>
  <pageSetup scale="69" orientation="landscape" r:id="rId1"/>
  <headerFooter>
    <oddHeader>&amp;R&amp;16Appendix B - Qtr NG Master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7"/>
  <sheetViews>
    <sheetView zoomScaleNormal="100" zoomScaleSheetLayoutView="100" workbookViewId="0">
      <pane ySplit="7" topLeftCell="A8" activePane="bottomLeft" state="frozen"/>
      <selection activeCell="M15" sqref="M15"/>
      <selection pane="bottomLeft" activeCell="G29" sqref="G29"/>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30</v>
      </c>
    </row>
    <row r="3" spans="1:11" ht="19" thickBot="1">
      <c r="A3" s="4"/>
      <c r="B3" s="4" t="str">
        <f>'Participant-Spend'!B3</f>
        <v>For Period Ending PY23Q2</v>
      </c>
      <c r="C3" s="4"/>
      <c r="D3" s="4"/>
      <c r="E3" s="4"/>
      <c r="F3" s="4"/>
      <c r="G3" s="4"/>
      <c r="H3" s="4"/>
      <c r="J3" s="4"/>
    </row>
    <row r="4" spans="1:11" ht="32.15" customHeight="1" thickBot="1">
      <c r="A4" t="s">
        <v>32</v>
      </c>
      <c r="B4" s="570"/>
      <c r="C4" s="571"/>
      <c r="D4" s="613" t="s">
        <v>9</v>
      </c>
      <c r="E4" s="614"/>
      <c r="F4" s="615" t="s">
        <v>115</v>
      </c>
      <c r="G4" s="616"/>
      <c r="H4" s="605" t="s">
        <v>88</v>
      </c>
      <c r="I4" s="606"/>
      <c r="J4" s="605" t="s">
        <v>88</v>
      </c>
      <c r="K4" s="606"/>
    </row>
    <row r="5" spans="1:11" ht="21" customHeight="1" thickBot="1">
      <c r="B5" s="83"/>
      <c r="C5" s="102"/>
      <c r="D5" s="70" t="s">
        <v>34</v>
      </c>
      <c r="E5" s="73" t="s">
        <v>35</v>
      </c>
      <c r="F5" s="78" t="s">
        <v>36</v>
      </c>
      <c r="G5" s="79" t="s">
        <v>116</v>
      </c>
      <c r="H5" s="71" t="s">
        <v>38</v>
      </c>
      <c r="I5" s="72" t="s">
        <v>39</v>
      </c>
      <c r="J5" s="71" t="s">
        <v>40</v>
      </c>
      <c r="K5" s="72" t="s">
        <v>117</v>
      </c>
    </row>
    <row r="6" spans="1:11" ht="32.15" customHeight="1" thickBot="1">
      <c r="B6" s="304"/>
      <c r="C6" s="305"/>
      <c r="D6" s="609" t="s">
        <v>44</v>
      </c>
      <c r="E6" s="610"/>
      <c r="F6" s="611" t="s">
        <v>118</v>
      </c>
      <c r="G6" s="612"/>
      <c r="H6" s="607" t="s">
        <v>119</v>
      </c>
      <c r="I6" s="608"/>
      <c r="J6" s="607" t="s">
        <v>110</v>
      </c>
      <c r="K6" s="608"/>
    </row>
    <row r="7" spans="1:11" ht="29.5" thickBot="1">
      <c r="B7" s="49" t="s">
        <v>50</v>
      </c>
      <c r="C7" s="60" t="s">
        <v>51</v>
      </c>
      <c r="D7" s="266" t="s">
        <v>120</v>
      </c>
      <c r="E7" s="82" t="s">
        <v>121</v>
      </c>
      <c r="F7" s="266" t="s">
        <v>120</v>
      </c>
      <c r="G7" s="82" t="s">
        <v>121</v>
      </c>
      <c r="H7" s="266" t="s">
        <v>120</v>
      </c>
      <c r="I7" s="82" t="s">
        <v>121</v>
      </c>
      <c r="J7" s="266" t="s">
        <v>120</v>
      </c>
      <c r="K7" s="82" t="s">
        <v>121</v>
      </c>
    </row>
    <row r="8" spans="1:11" ht="18" customHeight="1">
      <c r="B8" s="599" t="s">
        <v>52</v>
      </c>
      <c r="C8" s="91" t="s">
        <v>53</v>
      </c>
      <c r="D8" s="395">
        <v>933</v>
      </c>
      <c r="E8" s="86">
        <v>126255</v>
      </c>
      <c r="F8" s="396">
        <v>0</v>
      </c>
      <c r="G8" s="397">
        <v>0</v>
      </c>
      <c r="H8" s="398">
        <v>53.786802560000098</v>
      </c>
      <c r="I8" s="86">
        <v>12730.518950741698</v>
      </c>
      <c r="J8" s="398">
        <v>3642.8321428999898</v>
      </c>
      <c r="K8" s="86">
        <v>198213.72832500967</v>
      </c>
    </row>
    <row r="9" spans="1:11" ht="18" customHeight="1" thickBot="1">
      <c r="B9" s="600"/>
      <c r="C9" s="224" t="s">
        <v>54</v>
      </c>
      <c r="D9" s="289">
        <v>31156</v>
      </c>
      <c r="E9" s="283">
        <v>1101950</v>
      </c>
      <c r="F9" s="295">
        <v>2634.9038500000001</v>
      </c>
      <c r="G9" s="296">
        <v>41467.996440000003</v>
      </c>
      <c r="H9" s="292">
        <v>4209.0613933871273</v>
      </c>
      <c r="I9" s="283">
        <v>181236.58227916487</v>
      </c>
      <c r="J9" s="292">
        <v>38108.416798665559</v>
      </c>
      <c r="K9" s="283">
        <v>510669.35703492351</v>
      </c>
    </row>
    <row r="10" spans="1:11" ht="18" customHeight="1" thickBot="1">
      <c r="B10" s="276"/>
      <c r="C10" s="230" t="s">
        <v>55</v>
      </c>
      <c r="D10" s="290">
        <v>32089</v>
      </c>
      <c r="E10" s="284">
        <v>1228205</v>
      </c>
      <c r="F10" s="297">
        <v>2634.9038500000001</v>
      </c>
      <c r="G10" s="298">
        <v>41467.996440000003</v>
      </c>
      <c r="H10" s="303">
        <v>4262.8481959471274</v>
      </c>
      <c r="I10" s="284">
        <v>193967.10122990658</v>
      </c>
      <c r="J10" s="303">
        <v>41751.248941565551</v>
      </c>
      <c r="K10" s="284">
        <v>708883.0853599332</v>
      </c>
    </row>
    <row r="11" spans="1:11" ht="18" customHeight="1">
      <c r="B11" s="583" t="s">
        <v>56</v>
      </c>
      <c r="C11" s="46" t="s">
        <v>57</v>
      </c>
      <c r="D11" s="291">
        <v>485</v>
      </c>
      <c r="E11" s="279">
        <v>1457</v>
      </c>
      <c r="F11" s="299">
        <v>1526.6287600000001</v>
      </c>
      <c r="G11" s="300">
        <v>17786.214979999997</v>
      </c>
      <c r="H11" s="185">
        <v>26.604133652831003</v>
      </c>
      <c r="I11" s="279">
        <v>682.94170545882901</v>
      </c>
      <c r="J11" s="185">
        <v>4415.6256723827964</v>
      </c>
      <c r="K11" s="279">
        <v>32017.411016640857</v>
      </c>
    </row>
    <row r="12" spans="1:11" ht="18" customHeight="1" thickBot="1">
      <c r="B12" s="584"/>
      <c r="C12" s="565" t="s">
        <v>58</v>
      </c>
      <c r="D12" s="292">
        <v>1490</v>
      </c>
      <c r="E12" s="283">
        <v>11604</v>
      </c>
      <c r="F12" s="295">
        <v>371.84671999999995</v>
      </c>
      <c r="G12" s="296">
        <v>3101.8394499999999</v>
      </c>
      <c r="H12" s="292">
        <v>746.28155500667503</v>
      </c>
      <c r="I12" s="283">
        <v>7986.5700785675945</v>
      </c>
      <c r="J12" s="292">
        <v>4415.9142814698025</v>
      </c>
      <c r="K12" s="283">
        <v>33844.689081044424</v>
      </c>
    </row>
    <row r="13" spans="1:11" ht="18" customHeight="1" thickBot="1">
      <c r="B13" s="566"/>
      <c r="C13" s="230" t="s">
        <v>59</v>
      </c>
      <c r="D13" s="290">
        <v>1975</v>
      </c>
      <c r="E13" s="284">
        <v>13061</v>
      </c>
      <c r="F13" s="297">
        <v>1898.4754800000001</v>
      </c>
      <c r="G13" s="298">
        <v>20888.054429999997</v>
      </c>
      <c r="H13" s="303">
        <v>772.88568865950606</v>
      </c>
      <c r="I13" s="284">
        <v>8669.5117840264229</v>
      </c>
      <c r="J13" s="303">
        <v>8831.5399538525999</v>
      </c>
      <c r="K13" s="284">
        <v>65862.100097685281</v>
      </c>
    </row>
    <row r="14" spans="1:11" ht="18" customHeight="1" thickBot="1">
      <c r="B14" s="48" t="s">
        <v>60</v>
      </c>
      <c r="C14" s="39" t="s">
        <v>61</v>
      </c>
      <c r="D14" s="293">
        <v>205790</v>
      </c>
      <c r="E14" s="282">
        <v>0</v>
      </c>
      <c r="F14" s="301">
        <v>7390.9270900000001</v>
      </c>
      <c r="G14" s="359">
        <v>0</v>
      </c>
      <c r="H14" s="293">
        <v>31147.978072518999</v>
      </c>
      <c r="I14" s="282">
        <v>0</v>
      </c>
      <c r="J14" s="293">
        <v>19643.373121229139</v>
      </c>
      <c r="K14" s="282">
        <v>0</v>
      </c>
    </row>
    <row r="15" spans="1:11" ht="29.5" thickBot="1">
      <c r="B15" s="566" t="s">
        <v>62</v>
      </c>
      <c r="C15" s="566" t="s">
        <v>63</v>
      </c>
      <c r="D15" s="369">
        <v>22939</v>
      </c>
      <c r="E15" s="281">
        <v>1257034</v>
      </c>
      <c r="F15" s="384">
        <v>0</v>
      </c>
      <c r="G15" s="385">
        <v>0</v>
      </c>
      <c r="H15" s="294">
        <v>520.73599999999999</v>
      </c>
      <c r="I15" s="281">
        <v>28091.581000000002</v>
      </c>
      <c r="J15" s="294">
        <v>-1300.694</v>
      </c>
      <c r="K15" s="281">
        <v>156535.89399999997</v>
      </c>
    </row>
    <row r="16" spans="1:11" ht="20.149999999999999" customHeight="1" thickBot="1">
      <c r="B16" s="270" t="s">
        <v>64</v>
      </c>
      <c r="C16" s="271"/>
      <c r="D16" s="272">
        <v>262793</v>
      </c>
      <c r="E16" s="274">
        <v>2498300</v>
      </c>
      <c r="F16" s="273">
        <v>11924.306420000001</v>
      </c>
      <c r="G16" s="302">
        <v>62356.050869999999</v>
      </c>
      <c r="H16" s="272">
        <v>36704.447957125631</v>
      </c>
      <c r="I16" s="274">
        <v>230728.19401393301</v>
      </c>
      <c r="J16" s="272">
        <v>68925.468016647283</v>
      </c>
      <c r="K16" s="274">
        <v>931281.07945761841</v>
      </c>
    </row>
    <row r="17" spans="2:11" ht="15" thickBot="1">
      <c r="B17" s="603" t="s">
        <v>75</v>
      </c>
      <c r="C17" s="604"/>
      <c r="D17" s="54"/>
      <c r="E17" s="75"/>
      <c r="F17" s="54"/>
      <c r="G17" s="26"/>
      <c r="H17" s="54"/>
      <c r="I17" s="56"/>
      <c r="J17" s="54"/>
      <c r="K17" s="56"/>
    </row>
    <row r="18" spans="2:11">
      <c r="B18" s="589" t="s">
        <v>122</v>
      </c>
      <c r="C18" s="313" t="s">
        <v>76</v>
      </c>
      <c r="D18" s="94"/>
      <c r="E18" s="95"/>
      <c r="F18" s="267"/>
      <c r="G18" s="268"/>
      <c r="H18" s="94"/>
      <c r="I18" s="95"/>
      <c r="J18" s="94"/>
      <c r="K18" s="95"/>
    </row>
    <row r="19" spans="2:11" ht="18" customHeight="1" thickBot="1">
      <c r="B19" s="591"/>
      <c r="C19" s="314" t="s">
        <v>123</v>
      </c>
      <c r="D19" s="309">
        <v>1048</v>
      </c>
      <c r="E19" s="278">
        <v>5570</v>
      </c>
      <c r="F19" s="310">
        <v>154.88181</v>
      </c>
      <c r="G19" s="311">
        <v>860.60658999999998</v>
      </c>
      <c r="H19" s="312">
        <v>295.17822610963998</v>
      </c>
      <c r="I19" s="278">
        <v>1875.6271166090089</v>
      </c>
      <c r="J19" s="312">
        <v>4325.7818137499999</v>
      </c>
      <c r="K19" s="278">
        <v>21282.99448125</v>
      </c>
    </row>
    <row r="20" spans="2:11" ht="15" thickBot="1">
      <c r="B20" s="13" t="s">
        <v>79</v>
      </c>
      <c r="C20" s="66"/>
      <c r="D20" s="346">
        <v>1048</v>
      </c>
      <c r="E20" s="357">
        <v>5570</v>
      </c>
      <c r="F20" s="346">
        <v>154.88181</v>
      </c>
      <c r="G20" s="358">
        <v>860.60658999999998</v>
      </c>
      <c r="H20" s="346">
        <v>295.17822610963998</v>
      </c>
      <c r="I20" s="308">
        <v>1875.6271166090089</v>
      </c>
      <c r="J20" s="346">
        <v>4325.7818137499999</v>
      </c>
      <c r="K20" s="308">
        <v>21282.99448125</v>
      </c>
    </row>
    <row r="21" spans="2:11" ht="15" thickBot="1">
      <c r="B21" s="592" t="s">
        <v>80</v>
      </c>
      <c r="C21" s="593"/>
      <c r="D21" s="54"/>
      <c r="E21" s="75"/>
      <c r="F21" s="54"/>
      <c r="G21" s="26"/>
      <c r="H21" s="54"/>
      <c r="I21" s="56"/>
      <c r="J21" s="54"/>
      <c r="K21" s="56"/>
    </row>
    <row r="22" spans="2:11" ht="15" thickBot="1">
      <c r="B22" s="15" t="s">
        <v>81</v>
      </c>
      <c r="C22" s="428"/>
      <c r="D22" s="380"/>
      <c r="E22" s="381"/>
      <c r="F22" s="380"/>
      <c r="G22" s="382"/>
      <c r="H22" s="380"/>
      <c r="I22" s="383"/>
      <c r="J22" s="380"/>
      <c r="K22" s="383"/>
    </row>
    <row r="23" spans="2:11" ht="15" thickBot="1">
      <c r="B23" s="16" t="s">
        <v>82</v>
      </c>
      <c r="C23" s="23"/>
      <c r="D23" s="164"/>
      <c r="E23" s="165"/>
      <c r="F23" s="166"/>
      <c r="G23" s="249"/>
      <c r="H23" s="166"/>
      <c r="I23" s="214"/>
      <c r="J23" s="93"/>
      <c r="K23" s="93"/>
    </row>
    <row r="24" spans="2:11" ht="12" customHeight="1" thickBot="1">
      <c r="B24" s="499"/>
      <c r="C24" s="500"/>
      <c r="D24" s="501"/>
      <c r="E24" s="475"/>
      <c r="F24" s="475"/>
      <c r="G24" s="477"/>
      <c r="H24" s="475"/>
      <c r="I24" s="478"/>
      <c r="J24" s="502"/>
      <c r="K24" s="502"/>
    </row>
    <row r="25" spans="2:11" ht="18" customHeight="1" thickBot="1">
      <c r="B25" s="306" t="s">
        <v>83</v>
      </c>
      <c r="C25" s="307"/>
      <c r="D25" s="346">
        <v>263841</v>
      </c>
      <c r="E25" s="346">
        <v>2503870</v>
      </c>
      <c r="F25" s="497">
        <v>12079.188230000002</v>
      </c>
      <c r="G25" s="498">
        <v>63216.657460000002</v>
      </c>
      <c r="H25" s="346">
        <v>36999.626183235268</v>
      </c>
      <c r="I25" s="346">
        <v>232603.82113054203</v>
      </c>
      <c r="J25" s="346">
        <v>73251.249830397282</v>
      </c>
      <c r="K25" s="274">
        <v>952564.07393886836</v>
      </c>
    </row>
    <row r="26" spans="2:11" ht="18.75" customHeight="1">
      <c r="B26" s="29" t="s">
        <v>124</v>
      </c>
      <c r="C26" s="18"/>
      <c r="D26" s="18"/>
      <c r="E26" s="18"/>
      <c r="F26" s="18"/>
      <c r="G26" s="18"/>
      <c r="H26" s="18"/>
      <c r="I26" s="18"/>
      <c r="J26" s="18"/>
      <c r="K26" s="18"/>
    </row>
    <row r="27" spans="2:11" ht="32.15" customHeight="1">
      <c r="B27" s="594" t="s">
        <v>87</v>
      </c>
      <c r="C27" s="594"/>
      <c r="D27" s="594"/>
      <c r="E27" s="594"/>
      <c r="F27" s="594"/>
      <c r="G27" s="594"/>
      <c r="H27" s="594"/>
      <c r="I27" s="594"/>
      <c r="J27" s="594"/>
      <c r="K27" s="18"/>
    </row>
  </sheetData>
  <mergeCells count="14">
    <mergeCell ref="B27:J27"/>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4"/>
  <sheetViews>
    <sheetView zoomScaleNormal="100" zoomScaleSheetLayoutView="100" workbookViewId="0">
      <pane ySplit="7" topLeftCell="A8" activePane="bottomLeft" state="frozen"/>
      <selection activeCell="M15" sqref="M15"/>
      <selection pane="bottomLeft" activeCell="H30" sqref="H30"/>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30</v>
      </c>
    </row>
    <row r="3" spans="1:11" ht="19" thickBot="1">
      <c r="A3" s="4"/>
      <c r="B3" s="4" t="str">
        <f>'Participant-Spend'!B3</f>
        <v>For Period Ending PY23Q2</v>
      </c>
      <c r="C3" s="4"/>
      <c r="D3" s="4"/>
      <c r="E3" s="4"/>
      <c r="F3" s="4"/>
      <c r="G3" s="4"/>
      <c r="H3" s="4"/>
      <c r="J3" s="4"/>
    </row>
    <row r="4" spans="1:11" ht="32.15" customHeight="1" thickBot="1">
      <c r="A4" t="s">
        <v>32</v>
      </c>
      <c r="B4" s="570"/>
      <c r="C4" s="571"/>
      <c r="D4" s="613" t="s">
        <v>9</v>
      </c>
      <c r="E4" s="614"/>
      <c r="F4" s="615" t="s">
        <v>115</v>
      </c>
      <c r="G4" s="616"/>
      <c r="H4" s="605" t="s">
        <v>88</v>
      </c>
      <c r="I4" s="606"/>
      <c r="J4" s="605" t="s">
        <v>88</v>
      </c>
      <c r="K4" s="606"/>
    </row>
    <row r="5" spans="1:11" ht="21" customHeight="1" thickBot="1">
      <c r="B5" s="83"/>
      <c r="C5" s="102"/>
      <c r="D5" s="70" t="s">
        <v>34</v>
      </c>
      <c r="E5" s="73" t="s">
        <v>35</v>
      </c>
      <c r="F5" s="78" t="s">
        <v>36</v>
      </c>
      <c r="G5" s="79" t="s">
        <v>116</v>
      </c>
      <c r="H5" s="71" t="s">
        <v>38</v>
      </c>
      <c r="I5" s="72" t="s">
        <v>39</v>
      </c>
      <c r="J5" s="71" t="s">
        <v>40</v>
      </c>
      <c r="K5" s="72" t="s">
        <v>117</v>
      </c>
    </row>
    <row r="6" spans="1:11" ht="32.15" customHeight="1" thickBot="1">
      <c r="B6" s="304"/>
      <c r="C6" s="305"/>
      <c r="D6" s="609" t="s">
        <v>44</v>
      </c>
      <c r="E6" s="610"/>
      <c r="F6" s="611" t="s">
        <v>118</v>
      </c>
      <c r="G6" s="612"/>
      <c r="H6" s="607" t="s">
        <v>119</v>
      </c>
      <c r="I6" s="608"/>
      <c r="J6" s="607" t="s">
        <v>110</v>
      </c>
      <c r="K6" s="608"/>
    </row>
    <row r="7" spans="1:11" ht="29.5" thickBot="1">
      <c r="B7" s="49" t="s">
        <v>65</v>
      </c>
      <c r="C7" s="60" t="s">
        <v>66</v>
      </c>
      <c r="D7" s="496" t="s">
        <v>125</v>
      </c>
      <c r="E7" s="82" t="s">
        <v>126</v>
      </c>
      <c r="F7" s="496" t="s">
        <v>125</v>
      </c>
      <c r="G7" s="82" t="s">
        <v>126</v>
      </c>
      <c r="H7" s="496" t="s">
        <v>125</v>
      </c>
      <c r="I7" s="82" t="s">
        <v>126</v>
      </c>
      <c r="J7" s="496" t="s">
        <v>125</v>
      </c>
      <c r="K7" s="82" t="s">
        <v>126</v>
      </c>
    </row>
    <row r="8" spans="1:11" ht="18" customHeight="1" thickBot="1">
      <c r="B8" s="48" t="s">
        <v>67</v>
      </c>
      <c r="C8" s="565" t="s">
        <v>68</v>
      </c>
      <c r="D8" s="369">
        <v>154.00000000000003</v>
      </c>
      <c r="E8" s="563">
        <v>0</v>
      </c>
      <c r="F8" s="370">
        <v>17645.663689226269</v>
      </c>
      <c r="G8" s="377">
        <v>0</v>
      </c>
      <c r="H8" s="369">
        <v>7270.567927201032</v>
      </c>
      <c r="I8" s="563">
        <v>0</v>
      </c>
      <c r="J8" s="369">
        <v>43626.394719671523</v>
      </c>
      <c r="K8" s="371">
        <v>0</v>
      </c>
    </row>
    <row r="9" spans="1:11" ht="18" customHeight="1">
      <c r="B9" s="617" t="s">
        <v>69</v>
      </c>
      <c r="C9" s="91" t="s">
        <v>70</v>
      </c>
      <c r="D9" s="389">
        <v>2440.0000000000036</v>
      </c>
      <c r="E9" s="390">
        <v>375.00000000000011</v>
      </c>
      <c r="F9" s="391">
        <v>42621.008152000002</v>
      </c>
      <c r="G9" s="392">
        <v>10995.388230004202</v>
      </c>
      <c r="H9" s="368">
        <v>160847.96836937295</v>
      </c>
      <c r="I9" s="86">
        <v>44738.734012836758</v>
      </c>
      <c r="J9" s="368">
        <v>8029.2084400000003</v>
      </c>
      <c r="K9" s="86">
        <v>229.34406000000001</v>
      </c>
    </row>
    <row r="10" spans="1:11" ht="18" customHeight="1">
      <c r="B10" s="586"/>
      <c r="C10" s="43" t="s">
        <v>106</v>
      </c>
      <c r="D10" s="360">
        <v>47</v>
      </c>
      <c r="E10" s="361">
        <v>26</v>
      </c>
      <c r="F10" s="372">
        <v>528.46252119999929</v>
      </c>
      <c r="G10" s="373">
        <v>1420.9213399999999</v>
      </c>
      <c r="H10" s="360">
        <v>1627.0147851399997</v>
      </c>
      <c r="I10" s="101">
        <v>7032.9669730000005</v>
      </c>
      <c r="J10" s="360">
        <v>4987.9069999999974</v>
      </c>
      <c r="K10" s="101">
        <v>9882.8590000000004</v>
      </c>
    </row>
    <row r="11" spans="1:11" ht="18" customHeight="1">
      <c r="B11" s="587"/>
      <c r="C11" s="43" t="s">
        <v>72</v>
      </c>
      <c r="D11" s="362">
        <v>0</v>
      </c>
      <c r="E11" s="275">
        <v>0</v>
      </c>
      <c r="F11" s="374">
        <v>0</v>
      </c>
      <c r="G11" s="375">
        <v>0</v>
      </c>
      <c r="H11" s="362">
        <v>0</v>
      </c>
      <c r="I11" s="45">
        <v>0</v>
      </c>
      <c r="J11" s="362">
        <v>0</v>
      </c>
      <c r="K11" s="45">
        <v>0</v>
      </c>
    </row>
    <row r="12" spans="1:11" ht="18" customHeight="1" thickBot="1">
      <c r="B12" s="618"/>
      <c r="C12" s="85" t="s">
        <v>73</v>
      </c>
      <c r="D12" s="363">
        <v>0</v>
      </c>
      <c r="E12" s="278">
        <v>4</v>
      </c>
      <c r="F12" s="376">
        <v>0</v>
      </c>
      <c r="G12" s="377">
        <v>504.14754541038798</v>
      </c>
      <c r="H12" s="363">
        <v>0</v>
      </c>
      <c r="I12" s="87">
        <v>908.88900000000001</v>
      </c>
      <c r="J12" s="363">
        <v>0</v>
      </c>
      <c r="K12" s="87">
        <v>0</v>
      </c>
    </row>
    <row r="13" spans="1:11" s="18" customFormat="1" ht="21" customHeight="1" thickBot="1">
      <c r="B13" s="27" t="s">
        <v>74</v>
      </c>
      <c r="C13" s="74"/>
      <c r="D13" s="160">
        <v>2641.0000000000036</v>
      </c>
      <c r="E13" s="364">
        <v>405.00000000000011</v>
      </c>
      <c r="F13" s="378">
        <v>60795.134362426274</v>
      </c>
      <c r="G13" s="379">
        <v>12920.457115414591</v>
      </c>
      <c r="H13" s="160">
        <v>169745.55108171399</v>
      </c>
      <c r="I13" s="59">
        <v>52680.589985836763</v>
      </c>
      <c r="J13" s="160">
        <v>56643.510159671525</v>
      </c>
      <c r="K13" s="59">
        <v>10112.20306</v>
      </c>
    </row>
    <row r="14" spans="1:11" ht="15" thickBot="1">
      <c r="B14" s="64"/>
      <c r="C14" s="76"/>
      <c r="D14" s="161"/>
      <c r="E14" s="163"/>
      <c r="F14" s="64"/>
      <c r="G14" s="65"/>
      <c r="H14" s="161"/>
      <c r="I14" s="163"/>
      <c r="J14" s="161"/>
      <c r="K14" s="163"/>
    </row>
    <row r="15" spans="1:11">
      <c r="B15" s="589" t="s">
        <v>1</v>
      </c>
      <c r="C15" s="81" t="s">
        <v>127</v>
      </c>
      <c r="D15" s="164"/>
      <c r="E15" s="365"/>
      <c r="F15" s="92"/>
      <c r="G15" s="96"/>
      <c r="H15" s="164"/>
      <c r="I15" s="365"/>
      <c r="J15" s="164"/>
      <c r="K15" s="365"/>
    </row>
    <row r="16" spans="1:11" ht="15.75" customHeight="1" thickBot="1">
      <c r="B16" s="591"/>
      <c r="C16" s="80" t="s">
        <v>73</v>
      </c>
      <c r="D16" s="366"/>
      <c r="E16" s="367"/>
      <c r="F16" s="97"/>
      <c r="G16" s="98"/>
      <c r="H16" s="366"/>
      <c r="I16" s="367"/>
      <c r="J16" s="366"/>
      <c r="K16" s="367"/>
    </row>
    <row r="17" spans="2:11" ht="15" thickBot="1">
      <c r="B17" s="13" t="s">
        <v>79</v>
      </c>
      <c r="C17" s="66"/>
      <c r="D17" s="346"/>
      <c r="E17" s="357"/>
      <c r="F17" s="346"/>
      <c r="G17" s="358"/>
      <c r="H17" s="346"/>
      <c r="I17" s="308"/>
      <c r="J17" s="346"/>
      <c r="K17" s="308"/>
    </row>
    <row r="18" spans="2:11" ht="15" thickBot="1">
      <c r="B18" s="592" t="s">
        <v>80</v>
      </c>
      <c r="C18" s="593"/>
      <c r="D18" s="54"/>
      <c r="E18" s="75"/>
      <c r="F18" s="54"/>
      <c r="G18" s="26"/>
      <c r="H18" s="54"/>
      <c r="I18" s="56"/>
      <c r="J18" s="54"/>
      <c r="K18" s="56"/>
    </row>
    <row r="19" spans="2:11" ht="15" thickBot="1">
      <c r="B19" s="15" t="s">
        <v>128</v>
      </c>
      <c r="C19" s="428"/>
      <c r="D19" s="380"/>
      <c r="E19" s="381"/>
      <c r="F19" s="380"/>
      <c r="G19" s="382"/>
      <c r="H19" s="380"/>
      <c r="I19" s="383"/>
      <c r="J19" s="380"/>
      <c r="K19" s="383"/>
    </row>
    <row r="20" spans="2:11" ht="15" thickBot="1">
      <c r="B20" s="16" t="s">
        <v>82</v>
      </c>
      <c r="C20" s="23"/>
      <c r="D20" s="164"/>
      <c r="E20" s="165"/>
      <c r="F20" s="166"/>
      <c r="G20" s="249"/>
      <c r="H20" s="166"/>
      <c r="I20" s="214"/>
      <c r="J20" s="93"/>
      <c r="K20" s="93"/>
    </row>
    <row r="21" spans="2:11" ht="12" customHeight="1" thickBot="1">
      <c r="B21" s="499"/>
      <c r="C21" s="500"/>
      <c r="D21" s="501"/>
      <c r="E21" s="475"/>
      <c r="F21" s="475"/>
      <c r="G21" s="477"/>
      <c r="H21" s="475"/>
      <c r="I21" s="478"/>
      <c r="J21" s="502"/>
      <c r="K21" s="502"/>
    </row>
    <row r="22" spans="2:11" ht="18" customHeight="1" thickBot="1">
      <c r="B22" s="306" t="s">
        <v>83</v>
      </c>
      <c r="C22" s="307"/>
      <c r="D22" s="346">
        <v>2641.0000000000036</v>
      </c>
      <c r="E22" s="346">
        <v>405.00000000000011</v>
      </c>
      <c r="F22" s="497">
        <v>60795.134362426274</v>
      </c>
      <c r="G22" s="498">
        <v>12920.457115414591</v>
      </c>
      <c r="H22" s="346">
        <v>169745.55108171399</v>
      </c>
      <c r="I22" s="346">
        <v>52680.589985836763</v>
      </c>
      <c r="J22" s="346">
        <v>56643.510159671525</v>
      </c>
      <c r="K22" s="274">
        <v>10112.20306</v>
      </c>
    </row>
    <row r="24" spans="2:11" ht="32.15" customHeight="1">
      <c r="B24" s="594" t="s">
        <v>87</v>
      </c>
      <c r="C24" s="594"/>
      <c r="D24" s="594"/>
      <c r="E24" s="594"/>
      <c r="F24" s="594"/>
      <c r="G24" s="594"/>
      <c r="H24" s="594"/>
      <c r="I24" s="594"/>
      <c r="J24" s="594"/>
      <c r="K24" s="18"/>
    </row>
  </sheetData>
  <mergeCells count="12">
    <mergeCell ref="B24:J24"/>
    <mergeCell ref="B18:C18"/>
    <mergeCell ref="B9:B12"/>
    <mergeCell ref="B15:B16"/>
    <mergeCell ref="D4:E4"/>
    <mergeCell ref="F4:G4"/>
    <mergeCell ref="J4:K4"/>
    <mergeCell ref="D6:E6"/>
    <mergeCell ref="F6:G6"/>
    <mergeCell ref="J6:K6"/>
    <mergeCell ref="H4:I4"/>
    <mergeCell ref="H6:I6"/>
  </mergeCells>
  <pageMargins left="0.5" right="0.5" top="0.75" bottom="0.75" header="0.3" footer="0.3"/>
  <pageSetup scale="74" fitToHeight="0" orientation="landscape" r:id="rId1"/>
  <headerFooter>
    <oddHeader>&amp;R&amp;16Appendix D - Qtr Business Class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N41"/>
  <sheetViews>
    <sheetView zoomScaleNormal="100" workbookViewId="0">
      <pane ySplit="6" topLeftCell="A7" activePane="bottomLeft" state="frozen"/>
      <selection activeCell="M15" sqref="M15"/>
      <selection pane="bottomLeft" activeCell="N25" sqref="N25"/>
    </sheetView>
  </sheetViews>
  <sheetFormatPr defaultRowHeight="14.5"/>
  <cols>
    <col min="1" max="1" width="2.7265625" customWidth="1"/>
    <col min="2" max="2" width="22.1796875" customWidth="1"/>
    <col min="3" max="3" width="35" customWidth="1"/>
    <col min="4" max="8" width="13.54296875" customWidth="1"/>
    <col min="9" max="9" width="13.7265625" customWidth="1"/>
    <col min="10" max="11" width="13.54296875" customWidth="1"/>
  </cols>
  <sheetData>
    <row r="1" spans="1:14" ht="23.5">
      <c r="A1" s="1" t="s">
        <v>30</v>
      </c>
    </row>
    <row r="3" spans="1:14" ht="19" thickBot="1">
      <c r="A3" s="4"/>
      <c r="B3" s="4" t="s">
        <v>31</v>
      </c>
      <c r="C3" s="4"/>
      <c r="D3" s="4"/>
      <c r="E3" s="4"/>
      <c r="F3" s="4"/>
      <c r="G3" s="4"/>
      <c r="H3" s="4"/>
      <c r="I3" s="4"/>
      <c r="J3" s="4"/>
      <c r="K3" s="4"/>
    </row>
    <row r="4" spans="1:14" ht="15" thickBot="1">
      <c r="A4" t="s">
        <v>32</v>
      </c>
      <c r="B4" s="570"/>
      <c r="C4" s="571"/>
      <c r="D4" s="577" t="s">
        <v>9</v>
      </c>
      <c r="E4" s="578"/>
      <c r="F4" s="578"/>
      <c r="G4" s="579"/>
      <c r="H4" s="580" t="s">
        <v>33</v>
      </c>
      <c r="I4" s="581"/>
      <c r="J4" s="581"/>
      <c r="K4" s="582"/>
      <c r="N4" s="432"/>
    </row>
    <row r="5" spans="1:14">
      <c r="B5" s="83"/>
      <c r="C5" s="102"/>
      <c r="D5" s="119" t="s">
        <v>34</v>
      </c>
      <c r="E5" s="22" t="s">
        <v>35</v>
      </c>
      <c r="F5" s="22" t="s">
        <v>36</v>
      </c>
      <c r="G5" s="22" t="s">
        <v>37</v>
      </c>
      <c r="H5" s="33" t="s">
        <v>38</v>
      </c>
      <c r="I5" s="34" t="s">
        <v>39</v>
      </c>
      <c r="J5" s="34" t="s">
        <v>40</v>
      </c>
      <c r="K5" s="120" t="s">
        <v>41</v>
      </c>
    </row>
    <row r="6" spans="1:14" ht="38" thickBot="1">
      <c r="B6" s="84"/>
      <c r="C6" s="103"/>
      <c r="D6" s="121" t="s">
        <v>42</v>
      </c>
      <c r="E6" s="122" t="s">
        <v>43</v>
      </c>
      <c r="F6" s="122" t="s">
        <v>44</v>
      </c>
      <c r="G6" s="122" t="s">
        <v>45</v>
      </c>
      <c r="H6" s="562" t="s">
        <v>46</v>
      </c>
      <c r="I6" s="562" t="s">
        <v>47</v>
      </c>
      <c r="J6" s="562" t="s">
        <v>48</v>
      </c>
      <c r="K6" s="562" t="s">
        <v>49</v>
      </c>
    </row>
    <row r="7" spans="1:14" ht="15" thickBot="1">
      <c r="B7" s="49" t="s">
        <v>50</v>
      </c>
      <c r="C7" s="60" t="s">
        <v>51</v>
      </c>
      <c r="D7" s="49"/>
      <c r="E7" s="40"/>
      <c r="F7" s="40"/>
      <c r="G7" s="55"/>
      <c r="H7" s="49"/>
      <c r="I7" s="40"/>
      <c r="J7" s="47"/>
      <c r="K7" s="50"/>
    </row>
    <row r="8" spans="1:14">
      <c r="B8" s="583" t="s">
        <v>52</v>
      </c>
      <c r="C8" s="91" t="s">
        <v>53</v>
      </c>
      <c r="D8" s="124">
        <v>98623</v>
      </c>
      <c r="E8" s="393"/>
      <c r="F8" s="124">
        <v>127188</v>
      </c>
      <c r="G8" s="386"/>
      <c r="H8" s="399">
        <v>4798.6943999999758</v>
      </c>
      <c r="I8" s="323"/>
      <c r="J8" s="403">
        <v>7388.0397199999707</v>
      </c>
      <c r="K8" s="123"/>
    </row>
    <row r="9" spans="1:14" ht="15" thickBot="1">
      <c r="B9" s="584"/>
      <c r="C9" s="320" t="s">
        <v>54</v>
      </c>
      <c r="D9" s="138">
        <v>597993</v>
      </c>
      <c r="E9" s="277"/>
      <c r="F9" s="139">
        <v>1133106</v>
      </c>
      <c r="G9" s="321"/>
      <c r="H9" s="400">
        <v>26454.270489999937</v>
      </c>
      <c r="I9" s="324"/>
      <c r="J9" s="404">
        <v>53098.666989999867</v>
      </c>
      <c r="K9" s="322"/>
    </row>
    <row r="10" spans="1:14" ht="18" customHeight="1" thickBot="1">
      <c r="B10" s="585"/>
      <c r="C10" s="317" t="s">
        <v>55</v>
      </c>
      <c r="D10" s="231">
        <v>696616</v>
      </c>
      <c r="E10" s="232">
        <v>2350000</v>
      </c>
      <c r="F10" s="232">
        <v>1260294</v>
      </c>
      <c r="G10" s="388">
        <v>0.5363</v>
      </c>
      <c r="H10" s="318">
        <v>31252.964889999912</v>
      </c>
      <c r="I10" s="325">
        <v>58194.815000000002</v>
      </c>
      <c r="J10" s="329">
        <v>60486.706709999838</v>
      </c>
      <c r="K10" s="319">
        <v>1.0393830912599316</v>
      </c>
    </row>
    <row r="11" spans="1:14" ht="15" thickBot="1">
      <c r="B11" s="583" t="s">
        <v>56</v>
      </c>
      <c r="C11" s="219" t="s">
        <v>57</v>
      </c>
      <c r="D11" s="485"/>
      <c r="E11" s="172"/>
      <c r="F11" s="172"/>
      <c r="G11" s="486"/>
      <c r="H11" s="487"/>
      <c r="I11" s="488"/>
      <c r="J11" s="114"/>
      <c r="K11" s="486"/>
    </row>
    <row r="12" spans="1:14" ht="15" thickBot="1">
      <c r="B12" s="584"/>
      <c r="C12" s="220" t="s">
        <v>58</v>
      </c>
      <c r="D12" s="485"/>
      <c r="E12" s="172"/>
      <c r="F12" s="172"/>
      <c r="G12" s="486"/>
      <c r="H12" s="487"/>
      <c r="I12" s="488"/>
      <c r="J12" s="114"/>
      <c r="K12" s="486"/>
    </row>
    <row r="13" spans="1:14" ht="18" customHeight="1" thickBot="1">
      <c r="B13" s="585" t="s">
        <v>56</v>
      </c>
      <c r="C13" s="230" t="s">
        <v>59</v>
      </c>
      <c r="D13" s="316">
        <v>7061</v>
      </c>
      <c r="E13" s="280">
        <v>28000</v>
      </c>
      <c r="F13" s="280">
        <v>15036</v>
      </c>
      <c r="G13" s="315">
        <v>0.53700000000000003</v>
      </c>
      <c r="H13" s="401">
        <v>13565.391359999894</v>
      </c>
      <c r="I13" s="326">
        <v>25665.76642</v>
      </c>
      <c r="J13" s="405">
        <v>25832.570299999934</v>
      </c>
      <c r="K13" s="315">
        <v>1.0064990804198215</v>
      </c>
    </row>
    <row r="14" spans="1:14" ht="15" thickBot="1">
      <c r="B14" s="564" t="s">
        <v>60</v>
      </c>
      <c r="C14" s="42" t="s">
        <v>61</v>
      </c>
      <c r="D14" s="141">
        <v>117502</v>
      </c>
      <c r="E14" s="217">
        <v>209000</v>
      </c>
      <c r="F14" s="184">
        <v>205790</v>
      </c>
      <c r="G14" s="188">
        <v>0.98460000000000003</v>
      </c>
      <c r="H14" s="370">
        <v>6501.5566699999599</v>
      </c>
      <c r="I14" s="327">
        <v>23957.25273</v>
      </c>
      <c r="J14" s="406">
        <v>12249.181929999977</v>
      </c>
      <c r="K14" s="187">
        <v>0.51129326338245695</v>
      </c>
    </row>
    <row r="15" spans="1:14" ht="29.5" thickBot="1">
      <c r="B15" s="39" t="s">
        <v>62</v>
      </c>
      <c r="C15" s="39" t="s">
        <v>63</v>
      </c>
      <c r="D15" s="183">
        <v>1279973</v>
      </c>
      <c r="E15" s="200">
        <v>1200000</v>
      </c>
      <c r="F15" s="143">
        <v>1279973</v>
      </c>
      <c r="G15" s="387"/>
      <c r="H15" s="402">
        <v>2756.5191699999914</v>
      </c>
      <c r="I15" s="328">
        <v>9548.6434300000001</v>
      </c>
      <c r="J15" s="407">
        <v>5150.564829999973</v>
      </c>
      <c r="K15" s="187">
        <v>0.53940278195098268</v>
      </c>
    </row>
    <row r="16" spans="1:14" ht="18" customHeight="1" thickBot="1">
      <c r="B16" s="53" t="s">
        <v>64</v>
      </c>
      <c r="C16" s="61"/>
      <c r="D16" s="144">
        <v>2101152</v>
      </c>
      <c r="E16" s="145">
        <v>3787000</v>
      </c>
      <c r="F16" s="145">
        <v>2761093</v>
      </c>
      <c r="G16" s="189">
        <v>0.72899999999999998</v>
      </c>
      <c r="H16" s="106">
        <v>54076.432089999762</v>
      </c>
      <c r="I16" s="106">
        <v>117366.47758000001</v>
      </c>
      <c r="J16" s="106">
        <v>103719.02376999972</v>
      </c>
      <c r="K16" s="189">
        <v>0.88371932010400644</v>
      </c>
    </row>
    <row r="17" spans="1:11" ht="15" thickBot="1">
      <c r="B17" s="24"/>
      <c r="C17" s="63"/>
      <c r="D17" s="146"/>
      <c r="E17" s="147"/>
      <c r="F17" s="147"/>
      <c r="G17" s="190"/>
      <c r="H17" s="107"/>
      <c r="I17" s="330"/>
      <c r="J17" s="118"/>
      <c r="K17" s="56"/>
    </row>
    <row r="18" spans="1:11" ht="15" thickBot="1">
      <c r="B18" s="62" t="s">
        <v>65</v>
      </c>
      <c r="C18" s="60" t="s">
        <v>66</v>
      </c>
      <c r="D18" s="150"/>
      <c r="E18" s="151"/>
      <c r="F18" s="151"/>
      <c r="G18" s="191"/>
      <c r="H18" s="109"/>
      <c r="I18" s="331"/>
      <c r="J18" s="335"/>
      <c r="K18" s="57"/>
    </row>
    <row r="19" spans="1:11" ht="15" thickBot="1">
      <c r="B19" s="48" t="s">
        <v>67</v>
      </c>
      <c r="C19" s="39" t="s">
        <v>68</v>
      </c>
      <c r="D19" s="142">
        <v>79</v>
      </c>
      <c r="E19" s="143">
        <v>650</v>
      </c>
      <c r="F19" s="143">
        <v>154</v>
      </c>
      <c r="G19" s="350">
        <v>0.2369</v>
      </c>
      <c r="H19" s="402">
        <v>11217.184179999931</v>
      </c>
      <c r="I19" s="332">
        <v>46111.970849999998</v>
      </c>
      <c r="J19" s="407">
        <v>20536.936949999952</v>
      </c>
      <c r="K19" s="187">
        <v>0.4453710516257397</v>
      </c>
    </row>
    <row r="20" spans="1:11">
      <c r="B20" s="586" t="s">
        <v>69</v>
      </c>
      <c r="C20" s="567" t="s">
        <v>70</v>
      </c>
      <c r="D20" s="168">
        <v>1682.0000000000041</v>
      </c>
      <c r="E20" s="155">
        <v>6130</v>
      </c>
      <c r="F20" s="155">
        <v>2815.0000000000036</v>
      </c>
      <c r="G20" s="351">
        <v>0.4592</v>
      </c>
      <c r="H20" s="408">
        <v>23289.987060000109</v>
      </c>
      <c r="I20" s="333">
        <v>97166.762650000004</v>
      </c>
      <c r="J20" s="408">
        <v>44094.620440000079</v>
      </c>
      <c r="K20" s="194">
        <v>0.453803535668172</v>
      </c>
    </row>
    <row r="21" spans="1:11">
      <c r="B21" s="586"/>
      <c r="C21" s="568" t="s">
        <v>71</v>
      </c>
      <c r="D21" s="186">
        <v>45</v>
      </c>
      <c r="E21" s="158">
        <v>180</v>
      </c>
      <c r="F21" s="158">
        <v>73</v>
      </c>
      <c r="G21" s="352">
        <v>0.40560000000000002</v>
      </c>
      <c r="H21" s="409">
        <v>1767.4661399999916</v>
      </c>
      <c r="I21" s="334">
        <v>31121.660349999998</v>
      </c>
      <c r="J21" s="409">
        <v>4154.8091899999908</v>
      </c>
      <c r="K21" s="192">
        <v>0.13350216997660894</v>
      </c>
    </row>
    <row r="22" spans="1:11">
      <c r="B22" s="587"/>
      <c r="C22" s="568" t="s">
        <v>72</v>
      </c>
      <c r="D22" s="186">
        <v>0</v>
      </c>
      <c r="E22" s="158">
        <v>2</v>
      </c>
      <c r="F22" s="158">
        <v>0</v>
      </c>
      <c r="G22" s="352">
        <v>0</v>
      </c>
      <c r="H22" s="409">
        <v>183.74013000000244</v>
      </c>
      <c r="I22" s="334">
        <v>3472.71306</v>
      </c>
      <c r="J22" s="409">
        <v>383.8153700000031</v>
      </c>
      <c r="K22" s="192">
        <v>0.1105232028585751</v>
      </c>
    </row>
    <row r="23" spans="1:11" ht="15" thickBot="1">
      <c r="B23" s="588"/>
      <c r="C23" s="339" t="s">
        <v>73</v>
      </c>
      <c r="D23" s="292">
        <v>0</v>
      </c>
      <c r="E23" s="269">
        <v>6</v>
      </c>
      <c r="F23" s="269">
        <v>4</v>
      </c>
      <c r="G23" s="340">
        <v>0.66669999999999996</v>
      </c>
      <c r="H23" s="410">
        <v>3797.4997800000324</v>
      </c>
      <c r="I23" s="353">
        <v>102136.10726999999</v>
      </c>
      <c r="J23" s="410">
        <v>7456.7039100000729</v>
      </c>
      <c r="K23" s="356">
        <v>7.3007520154337216E-2</v>
      </c>
    </row>
    <row r="24" spans="1:11" ht="15" thickBot="1">
      <c r="A24" s="18"/>
      <c r="B24" s="306" t="s">
        <v>74</v>
      </c>
      <c r="C24" s="307"/>
      <c r="D24" s="346">
        <v>1806.0000000000041</v>
      </c>
      <c r="E24" s="347">
        <v>6968</v>
      </c>
      <c r="F24" s="347">
        <v>3046.0000000000036</v>
      </c>
      <c r="G24" s="348">
        <v>0.437</v>
      </c>
      <c r="H24" s="354">
        <v>40255.877290000069</v>
      </c>
      <c r="I24" s="355">
        <v>280009.21418000001</v>
      </c>
      <c r="J24" s="354">
        <v>76626.885860000082</v>
      </c>
      <c r="K24" s="349">
        <v>0.27365844400656603</v>
      </c>
    </row>
    <row r="25" spans="1:11" ht="15" thickBot="1">
      <c r="B25" s="341"/>
      <c r="C25" s="342"/>
      <c r="D25" s="343"/>
      <c r="E25" s="344"/>
      <c r="F25" s="344"/>
      <c r="G25" s="345"/>
      <c r="H25" s="336"/>
      <c r="I25" s="337"/>
      <c r="J25" s="337"/>
      <c r="K25" s="338"/>
    </row>
    <row r="26" spans="1:11">
      <c r="B26" s="589" t="s">
        <v>75</v>
      </c>
      <c r="C26" s="67" t="s">
        <v>76</v>
      </c>
      <c r="D26" s="164"/>
      <c r="E26" s="165"/>
      <c r="F26" s="165"/>
      <c r="G26" s="193"/>
      <c r="H26" s="110"/>
      <c r="I26" s="111"/>
      <c r="J26" s="111"/>
      <c r="K26" s="96"/>
    </row>
    <row r="27" spans="1:11" ht="18" customHeight="1">
      <c r="B27" s="590"/>
      <c r="C27" s="68" t="s">
        <v>77</v>
      </c>
      <c r="D27" s="168">
        <v>4181</v>
      </c>
      <c r="E27" s="255">
        <v>19200</v>
      </c>
      <c r="F27" s="155">
        <v>6618</v>
      </c>
      <c r="G27" s="194">
        <v>0.34499999999999997</v>
      </c>
      <c r="H27" s="408">
        <v>1238.4132900000066</v>
      </c>
      <c r="I27" s="112">
        <v>4970.1101200000003</v>
      </c>
      <c r="J27" s="411">
        <v>2062.9020600000094</v>
      </c>
      <c r="K27" s="194">
        <v>0.41506164052558442</v>
      </c>
    </row>
    <row r="28" spans="1:11">
      <c r="B28" s="590"/>
      <c r="C28" s="68" t="s">
        <v>78</v>
      </c>
      <c r="D28" s="169"/>
      <c r="E28" s="128"/>
      <c r="F28" s="128"/>
      <c r="G28" s="195"/>
      <c r="H28" s="113"/>
      <c r="I28" s="105"/>
      <c r="J28" s="105"/>
      <c r="K28" s="99"/>
    </row>
    <row r="29" spans="1:11" ht="15" thickBot="1">
      <c r="B29" s="591"/>
      <c r="C29" s="69" t="s">
        <v>73</v>
      </c>
      <c r="D29" s="171"/>
      <c r="E29" s="172"/>
      <c r="F29" s="172"/>
      <c r="G29" s="196"/>
      <c r="H29" s="114"/>
      <c r="I29" s="115"/>
      <c r="J29" s="115"/>
      <c r="K29" s="100"/>
    </row>
    <row r="30" spans="1:11" ht="15" thickBot="1">
      <c r="B30" s="13" t="s">
        <v>79</v>
      </c>
      <c r="C30" s="66"/>
      <c r="D30" s="175">
        <v>4181</v>
      </c>
      <c r="E30" s="176">
        <v>19200</v>
      </c>
      <c r="F30" s="176">
        <v>6618</v>
      </c>
      <c r="G30" s="197">
        <v>0.34499999999999997</v>
      </c>
      <c r="H30" s="116">
        <v>1238.4132900000066</v>
      </c>
      <c r="I30" s="117">
        <v>4970.1101200000003</v>
      </c>
      <c r="J30" s="117">
        <v>2062.9020600000094</v>
      </c>
      <c r="K30" s="197">
        <v>0.41506164052558442</v>
      </c>
    </row>
    <row r="31" spans="1:11" ht="15" thickBot="1">
      <c r="B31" s="592" t="s">
        <v>80</v>
      </c>
      <c r="C31" s="593"/>
      <c r="D31" s="179"/>
      <c r="E31" s="147"/>
      <c r="F31" s="147"/>
      <c r="G31" s="198"/>
      <c r="H31" s="118"/>
      <c r="I31" s="108"/>
      <c r="J31" s="108"/>
      <c r="K31" s="26"/>
    </row>
    <row r="32" spans="1:11" ht="15" thickBot="1">
      <c r="B32" s="15" t="s">
        <v>81</v>
      </c>
      <c r="C32" s="428"/>
      <c r="D32" s="164"/>
      <c r="E32" s="165"/>
      <c r="F32" s="165"/>
      <c r="G32" s="193"/>
      <c r="H32" s="110"/>
      <c r="I32" s="111"/>
      <c r="J32" s="111"/>
      <c r="K32" s="96"/>
    </row>
    <row r="33" spans="2:11" ht="15" thickBot="1">
      <c r="B33" s="16" t="s">
        <v>82</v>
      </c>
      <c r="C33" s="23"/>
      <c r="D33" s="164"/>
      <c r="E33" s="165"/>
      <c r="F33" s="165"/>
      <c r="G33" s="193"/>
      <c r="H33" s="110"/>
      <c r="I33" s="111"/>
      <c r="J33" s="111"/>
      <c r="K33" s="96"/>
    </row>
    <row r="34" spans="2:11" ht="12" customHeight="1" thickBot="1">
      <c r="B34" s="24"/>
      <c r="C34" s="25"/>
      <c r="D34" s="179"/>
      <c r="E34" s="147"/>
      <c r="F34" s="147"/>
      <c r="G34" s="198"/>
      <c r="H34" s="118"/>
      <c r="I34" s="108"/>
      <c r="J34" s="108"/>
      <c r="K34" s="26"/>
    </row>
    <row r="35" spans="2:11" ht="15" thickBot="1">
      <c r="B35" s="16" t="s">
        <v>83</v>
      </c>
      <c r="C35" s="23"/>
      <c r="D35" s="177">
        <v>2107139</v>
      </c>
      <c r="E35" s="178">
        <v>3813168</v>
      </c>
      <c r="F35" s="178">
        <v>2770757</v>
      </c>
      <c r="G35" s="468">
        <v>0.72699999999999998</v>
      </c>
      <c r="H35" s="490">
        <v>95570.722669999843</v>
      </c>
      <c r="I35" s="491">
        <v>402345.80187999998</v>
      </c>
      <c r="J35" s="491">
        <v>182408.81168999986</v>
      </c>
      <c r="K35" s="492">
        <v>0.45336327814948457</v>
      </c>
    </row>
    <row r="36" spans="2:11" ht="15" thickBot="1">
      <c r="B36" s="27" t="s">
        <v>84</v>
      </c>
      <c r="C36" s="28"/>
      <c r="D36" s="36"/>
      <c r="E36" s="37"/>
      <c r="F36" s="37"/>
      <c r="G36" s="77"/>
      <c r="H36" s="493">
        <v>2578.1663400000002</v>
      </c>
      <c r="I36" s="494">
        <v>17397.243999999999</v>
      </c>
      <c r="J36" s="493">
        <v>7684.7630399999953</v>
      </c>
      <c r="K36" s="495">
        <v>0.44172301313932227</v>
      </c>
    </row>
    <row r="37" spans="2:11" ht="15" thickBot="1">
      <c r="B37" s="27" t="s">
        <v>85</v>
      </c>
      <c r="C37" s="28"/>
      <c r="D37" s="36"/>
      <c r="E37" s="37"/>
      <c r="F37" s="37"/>
      <c r="G37" s="77"/>
      <c r="H37" s="493">
        <v>98148.889009999839</v>
      </c>
      <c r="I37" s="494">
        <v>419743.04587999999</v>
      </c>
      <c r="J37" s="493">
        <v>190093.57472999985</v>
      </c>
      <c r="K37" s="495">
        <v>0.4528808198155248</v>
      </c>
    </row>
    <row r="38" spans="2:11" ht="11.15" customHeight="1"/>
    <row r="39" spans="2:11" ht="32.15" customHeight="1">
      <c r="B39" s="594" t="s">
        <v>86</v>
      </c>
      <c r="C39" s="594"/>
      <c r="D39" s="594"/>
      <c r="E39" s="594"/>
      <c r="F39" s="594"/>
      <c r="G39" s="594"/>
      <c r="H39" s="594"/>
      <c r="I39" s="594"/>
      <c r="J39" s="594"/>
      <c r="K39" s="594"/>
    </row>
    <row r="40" spans="2:11" ht="32.15" customHeight="1">
      <c r="B40" s="572" t="s">
        <v>87</v>
      </c>
      <c r="C40" s="572"/>
      <c r="D40" s="572"/>
      <c r="E40" s="572"/>
      <c r="F40" s="572"/>
      <c r="G40" s="572"/>
      <c r="H40" s="572"/>
      <c r="I40" s="572"/>
      <c r="J40" s="572"/>
      <c r="K40" s="572"/>
    </row>
    <row r="41" spans="2:11">
      <c r="H41" s="561"/>
    </row>
  </sheetData>
  <mergeCells count="9">
    <mergeCell ref="B40:K40"/>
    <mergeCell ref="D4:G4"/>
    <mergeCell ref="H4:K4"/>
    <mergeCell ref="B8:B10"/>
    <mergeCell ref="B20:B23"/>
    <mergeCell ref="B26:B29"/>
    <mergeCell ref="B11:B13"/>
    <mergeCell ref="B31:C31"/>
    <mergeCell ref="B39:K39"/>
  </mergeCells>
  <pageMargins left="0.7" right="0.7" top="0.75" bottom="0.5" header="0.3" footer="0.3"/>
  <pageSetup scale="72" orientation="landscape" r:id="rId1"/>
  <headerFooter>
    <oddHeader>&amp;R&amp;16Appendix B - Participant Spend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441" customWidth="1"/>
    <col min="2" max="2" width="27.81640625" style="441" customWidth="1"/>
    <col min="3" max="4" width="14.7265625" style="441" customWidth="1"/>
    <col min="5" max="5" width="11.81640625" style="441" bestFit="1" customWidth="1"/>
    <col min="6" max="7" width="14.7265625" style="441" customWidth="1"/>
    <col min="8" max="8" width="11.81640625" style="441" bestFit="1" customWidth="1"/>
    <col min="9" max="10" width="3.7265625" style="441" customWidth="1"/>
    <col min="11" max="11" width="16.81640625" style="441" customWidth="1"/>
    <col min="12" max="15" width="14.7265625" style="441" customWidth="1"/>
    <col min="16" max="16384" width="9.1796875" style="441"/>
  </cols>
  <sheetData>
    <row r="1" spans="2:17" ht="18">
      <c r="B1" s="440" t="s">
        <v>129</v>
      </c>
      <c r="J1"/>
      <c r="K1"/>
      <c r="L1"/>
      <c r="M1"/>
      <c r="N1"/>
      <c r="O1"/>
      <c r="P1"/>
    </row>
    <row r="2" spans="2:17" customFormat="1" ht="12" customHeight="1"/>
    <row r="3" spans="2:17" ht="124.5" customHeight="1">
      <c r="B3" s="620" t="s">
        <v>130</v>
      </c>
      <c r="C3" s="620"/>
      <c r="D3" s="620"/>
      <c r="E3" s="620"/>
      <c r="F3" s="620"/>
      <c r="G3" s="620"/>
      <c r="H3" s="620"/>
      <c r="J3"/>
      <c r="K3"/>
      <c r="L3"/>
      <c r="M3"/>
      <c r="N3"/>
      <c r="O3"/>
      <c r="P3"/>
      <c r="Q3" s="442"/>
    </row>
    <row r="4" spans="2:17" customFormat="1" ht="14.15" customHeight="1"/>
    <row r="5" spans="2:17" customFormat="1" ht="15.5">
      <c r="B5" s="469" t="s">
        <v>131</v>
      </c>
    </row>
    <row r="6" spans="2:17" customFormat="1" ht="40" customHeight="1" thickBot="1">
      <c r="B6" s="430" t="s">
        <v>5</v>
      </c>
      <c r="C6" s="431" t="s">
        <v>132</v>
      </c>
      <c r="D6" s="431" t="s">
        <v>6</v>
      </c>
      <c r="E6" s="433" t="s">
        <v>7</v>
      </c>
      <c r="F6" s="431" t="s">
        <v>133</v>
      </c>
      <c r="G6" s="431" t="s">
        <v>8</v>
      </c>
      <c r="H6" s="433" t="s">
        <v>7</v>
      </c>
      <c r="L6" s="437" t="s">
        <v>134</v>
      </c>
      <c r="M6" s="437" t="s">
        <v>135</v>
      </c>
      <c r="N6" s="437" t="s">
        <v>136</v>
      </c>
      <c r="O6" s="437" t="s">
        <v>137</v>
      </c>
    </row>
    <row r="7" spans="2:17" customFormat="1" ht="14.5">
      <c r="B7" s="465" t="s">
        <v>0</v>
      </c>
      <c r="C7" s="512" t="e">
        <f>#REF!</f>
        <v>#REF!</v>
      </c>
      <c r="D7" s="513" t="e">
        <f>#REF!</f>
        <v>#REF!</v>
      </c>
      <c r="E7" s="460" t="e">
        <f>#REF!</f>
        <v>#REF!</v>
      </c>
      <c r="F7" s="512" t="e">
        <f>#REF!</f>
        <v>#REF!</v>
      </c>
      <c r="G7" s="513" t="e">
        <f>#REF!</f>
        <v>#REF!</v>
      </c>
      <c r="H7" s="515" t="e">
        <f>#REF!</f>
        <v>#REF!</v>
      </c>
      <c r="K7" s="21" t="s">
        <v>138</v>
      </c>
      <c r="L7" s="443" t="e">
        <f>$C$10</f>
        <v>#REF!</v>
      </c>
      <c r="M7" s="443">
        <f>$C$17</f>
        <v>0</v>
      </c>
      <c r="N7" s="443" t="e">
        <f>F10</f>
        <v>#REF!</v>
      </c>
      <c r="O7" s="443">
        <f>F17</f>
        <v>0</v>
      </c>
    </row>
    <row r="8" spans="2:17" customFormat="1" ht="14.5">
      <c r="B8" s="466" t="s">
        <v>1</v>
      </c>
      <c r="C8" s="514" t="e">
        <f>#REF!</f>
        <v>#REF!</v>
      </c>
      <c r="D8" s="8" t="e">
        <f>#REF!</f>
        <v>#REF!</v>
      </c>
      <c r="E8" s="461" t="e">
        <f>#REF!</f>
        <v>#REF!</v>
      </c>
      <c r="F8" s="514" t="e">
        <f>#REF!</f>
        <v>#REF!</v>
      </c>
      <c r="G8" s="8" t="e">
        <f>#REF!</f>
        <v>#REF!</v>
      </c>
      <c r="H8" s="516" t="e">
        <f>#REF!</f>
        <v>#REF!</v>
      </c>
      <c r="K8" s="21" t="s">
        <v>139</v>
      </c>
      <c r="L8" s="434" t="e">
        <f>#REF!</f>
        <v>#REF!</v>
      </c>
      <c r="M8" s="552">
        <v>3625802.1097407416</v>
      </c>
      <c r="N8" s="435"/>
      <c r="O8" s="436"/>
    </row>
    <row r="9" spans="2:17" customFormat="1" ht="14.5">
      <c r="B9" s="466" t="s">
        <v>2</v>
      </c>
      <c r="C9" s="514" t="e">
        <f>#REF!</f>
        <v>#REF!</v>
      </c>
      <c r="D9" s="8" t="e">
        <f>#REF!</f>
        <v>#REF!</v>
      </c>
      <c r="E9" s="461" t="e">
        <f>#REF!</f>
        <v>#REF!</v>
      </c>
      <c r="F9" s="514" t="e">
        <f>#REF!</f>
        <v>#REF!</v>
      </c>
      <c r="G9" s="8" t="e">
        <f>#REF!</f>
        <v>#REF!</v>
      </c>
      <c r="H9" s="516" t="e">
        <f>#REF!</f>
        <v>#REF!</v>
      </c>
      <c r="K9" s="441"/>
      <c r="L9" s="441"/>
      <c r="M9" s="441"/>
      <c r="N9" s="441"/>
      <c r="O9" s="441"/>
      <c r="P9" s="441"/>
      <c r="Q9" s="441"/>
    </row>
    <row r="10" spans="2:17" customFormat="1" ht="29.5" thickBot="1">
      <c r="B10" s="467" t="s">
        <v>3</v>
      </c>
      <c r="C10" s="462" t="e">
        <f>SUM(C7:C9)</f>
        <v>#REF!</v>
      </c>
      <c r="D10" s="463" t="e">
        <f>SUM(D7:D9)</f>
        <v>#REF!</v>
      </c>
      <c r="E10" s="464" t="e">
        <f>#REF!</f>
        <v>#REF!</v>
      </c>
      <c r="F10" s="462" t="e">
        <f t="shared" ref="F10:G10" si="0">SUM(F7:F9)</f>
        <v>#REF!</v>
      </c>
      <c r="G10" s="463" t="e">
        <f t="shared" si="0"/>
        <v>#REF!</v>
      </c>
      <c r="H10" s="464" t="e">
        <f>#REF!</f>
        <v>#REF!</v>
      </c>
      <c r="K10" s="438" t="s">
        <v>140</v>
      </c>
    </row>
    <row r="11" spans="2:17" customFormat="1" ht="14.5"/>
    <row r="12" spans="2:17" customFormat="1" ht="15.5">
      <c r="B12" s="469" t="s">
        <v>141</v>
      </c>
    </row>
    <row r="13" spans="2:17" customFormat="1" ht="24.5" thickBot="1">
      <c r="B13" s="430" t="s">
        <v>5</v>
      </c>
      <c r="C13" s="431" t="s">
        <v>132</v>
      </c>
      <c r="D13" s="431" t="s">
        <v>6</v>
      </c>
      <c r="E13" s="433" t="s">
        <v>7</v>
      </c>
      <c r="F13" s="431" t="s">
        <v>133</v>
      </c>
      <c r="G13" s="431" t="s">
        <v>8</v>
      </c>
      <c r="H13" s="433" t="s">
        <v>7</v>
      </c>
    </row>
    <row r="14" spans="2:17" customFormat="1" ht="14.5">
      <c r="B14" s="465" t="s">
        <v>0</v>
      </c>
      <c r="C14" s="554"/>
      <c r="D14" s="555"/>
      <c r="E14" s="556"/>
      <c r="F14" s="554"/>
      <c r="G14" s="459" t="e">
        <f>G7</f>
        <v>#REF!</v>
      </c>
      <c r="H14" s="460" t="e">
        <f>ROUND(F14/G14,3)</f>
        <v>#REF!</v>
      </c>
    </row>
    <row r="15" spans="2:17" customFormat="1" ht="14.5">
      <c r="B15" s="466" t="s">
        <v>1</v>
      </c>
      <c r="C15" s="557"/>
      <c r="D15" s="558"/>
      <c r="E15" s="559"/>
      <c r="F15" s="557"/>
      <c r="G15" s="434" t="e">
        <f t="shared" ref="G15:G16" si="1">G8</f>
        <v>#REF!</v>
      </c>
      <c r="H15" s="461" t="e">
        <f t="shared" ref="H15:H17" si="2">ROUND(F15/G15,3)</f>
        <v>#REF!</v>
      </c>
    </row>
    <row r="16" spans="2:17" customFormat="1" ht="14.5">
      <c r="B16" s="466" t="s">
        <v>2</v>
      </c>
      <c r="C16" s="557"/>
      <c r="D16" s="558"/>
      <c r="E16" s="559"/>
      <c r="F16" s="557"/>
      <c r="G16" s="434" t="e">
        <f t="shared" si="1"/>
        <v>#REF!</v>
      </c>
      <c r="H16" s="461" t="e">
        <f t="shared" si="2"/>
        <v>#REF!</v>
      </c>
    </row>
    <row r="17" spans="2:17" customFormat="1" ht="29.5" thickBot="1">
      <c r="B17" s="467" t="s">
        <v>3</v>
      </c>
      <c r="C17" s="462">
        <f>SUM(C14:C16)</f>
        <v>0</v>
      </c>
      <c r="D17" s="463">
        <f>SUM(D14:D16)</f>
        <v>0</v>
      </c>
      <c r="E17" s="464" t="e">
        <f t="shared" ref="E17" si="3">ROUND(C17/D17,3)</f>
        <v>#DIV/0!</v>
      </c>
      <c r="F17" s="462">
        <f>SUM(F14:F16)</f>
        <v>0</v>
      </c>
      <c r="G17" s="463" t="e">
        <f>SUM(G14:G16)</f>
        <v>#REF!</v>
      </c>
      <c r="H17" s="464" t="e">
        <f t="shared" si="2"/>
        <v>#REF!</v>
      </c>
    </row>
    <row r="18" spans="2:17" customFormat="1" ht="39.75" customHeight="1">
      <c r="B18" s="619" t="s">
        <v>142</v>
      </c>
      <c r="C18" s="619"/>
      <c r="D18" s="619"/>
      <c r="E18" s="619"/>
      <c r="F18" s="619"/>
      <c r="G18" s="619"/>
    </row>
    <row r="19" spans="2:17" customFormat="1" ht="15" customHeight="1">
      <c r="B19" s="511"/>
      <c r="C19" s="511"/>
      <c r="D19" s="511"/>
      <c r="E19" s="511"/>
      <c r="F19" s="511"/>
      <c r="G19" s="511"/>
      <c r="K19" s="438" t="s">
        <v>143</v>
      </c>
    </row>
    <row r="20" spans="2:17" customFormat="1" ht="14.5">
      <c r="B20" s="444"/>
      <c r="C20" s="429"/>
      <c r="D20" s="429"/>
      <c r="E20" s="429"/>
      <c r="F20" s="429"/>
      <c r="G20" s="429"/>
      <c r="H20" s="429"/>
    </row>
    <row r="21" spans="2:17" customFormat="1" ht="14.5">
      <c r="B21" s="432"/>
      <c r="C21" s="445"/>
      <c r="D21" s="445"/>
      <c r="E21" s="446"/>
      <c r="F21" s="446"/>
      <c r="G21" s="446"/>
      <c r="H21" s="446"/>
    </row>
    <row r="22" spans="2:17" customFormat="1" ht="14.5">
      <c r="B22" s="432"/>
      <c r="C22" s="445"/>
      <c r="D22" s="445"/>
      <c r="E22" s="446"/>
      <c r="F22" s="446"/>
      <c r="G22" s="446"/>
      <c r="H22" s="446"/>
    </row>
    <row r="23" spans="2:17" customFormat="1" ht="14.5">
      <c r="B23" s="432"/>
      <c r="C23" s="445"/>
      <c r="D23" s="445"/>
      <c r="E23" s="446"/>
      <c r="F23" s="446"/>
      <c r="G23" s="446"/>
      <c r="H23" s="446"/>
    </row>
    <row r="24" spans="2:17" customFormat="1" ht="14.5">
      <c r="B24" s="432"/>
      <c r="C24" s="445"/>
      <c r="D24" s="445"/>
      <c r="E24" s="446"/>
      <c r="F24" s="446"/>
      <c r="G24" s="446"/>
      <c r="H24" s="446"/>
    </row>
    <row r="25" spans="2:17" customFormat="1" ht="14.5">
      <c r="B25" s="432"/>
      <c r="C25" s="445"/>
      <c r="D25" s="445"/>
      <c r="E25" s="446"/>
      <c r="F25" s="446"/>
      <c r="G25" s="446"/>
      <c r="H25" s="446"/>
    </row>
    <row r="26" spans="2:17" customFormat="1" ht="14.5">
      <c r="B26" s="432"/>
      <c r="C26" s="445"/>
      <c r="D26" s="445"/>
      <c r="E26" s="446"/>
      <c r="F26" s="446"/>
      <c r="G26" s="446"/>
      <c r="H26" s="446"/>
    </row>
    <row r="27" spans="2:17" customFormat="1" ht="14.5">
      <c r="B27" s="432"/>
      <c r="C27" s="445"/>
      <c r="D27" s="445"/>
      <c r="E27" s="446"/>
      <c r="F27" s="446"/>
      <c r="G27" s="446"/>
      <c r="H27" s="446"/>
    </row>
    <row r="28" spans="2:17" customFormat="1" ht="14.5">
      <c r="B28" s="432"/>
      <c r="C28" s="445"/>
      <c r="D28" s="445"/>
      <c r="E28" s="446"/>
      <c r="F28" s="446"/>
      <c r="G28" s="446"/>
      <c r="H28" s="446"/>
    </row>
    <row r="29" spans="2:17" customFormat="1" ht="14.5">
      <c r="B29" s="432"/>
      <c r="C29" s="445"/>
      <c r="D29" s="445"/>
      <c r="E29" s="446"/>
      <c r="F29" s="446"/>
      <c r="G29" s="446"/>
      <c r="H29" s="446"/>
    </row>
    <row r="30" spans="2:17" customFormat="1" ht="14.5"/>
    <row r="31" spans="2:17" customFormat="1" ht="14.5"/>
    <row r="32" spans="2:17" ht="14.5">
      <c r="K32"/>
      <c r="L32"/>
      <c r="M32"/>
      <c r="N32"/>
      <c r="O32"/>
      <c r="P32"/>
      <c r="Q32" t="s">
        <v>144</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441" customWidth="1"/>
    <col min="2" max="2" width="37.453125" style="441" customWidth="1"/>
    <col min="3" max="4" width="25.7265625" style="441" customWidth="1"/>
    <col min="5" max="5" width="3.54296875" style="441" customWidth="1"/>
    <col min="6" max="16384" width="9.1796875" style="441"/>
  </cols>
  <sheetData>
    <row r="1" spans="2:4" ht="18">
      <c r="B1" s="440" t="s">
        <v>145</v>
      </c>
    </row>
    <row r="2" spans="2:4" customFormat="1" ht="14.5"/>
    <row r="3" spans="2:4" ht="104.25" customHeight="1">
      <c r="B3" s="621" t="s">
        <v>146</v>
      </c>
      <c r="C3" s="621"/>
      <c r="D3" s="621"/>
    </row>
    <row r="5" spans="2:4" ht="21" customHeight="1">
      <c r="B5" s="622" t="s">
        <v>147</v>
      </c>
      <c r="C5" s="623"/>
      <c r="D5" s="624"/>
    </row>
    <row r="6" spans="2:4" ht="18" customHeight="1">
      <c r="B6" s="503" t="s">
        <v>148</v>
      </c>
      <c r="C6" s="504" t="s">
        <v>149</v>
      </c>
      <c r="D6" s="504" t="s">
        <v>150</v>
      </c>
    </row>
    <row r="7" spans="2:4" ht="18" customHeight="1">
      <c r="B7" s="505" t="s">
        <v>19</v>
      </c>
      <c r="C7" s="560"/>
      <c r="D7" s="560"/>
    </row>
    <row r="8" spans="2:4" ht="18" customHeight="1">
      <c r="B8" s="505" t="s">
        <v>151</v>
      </c>
      <c r="C8" s="560"/>
      <c r="D8" s="560"/>
    </row>
    <row r="9" spans="2:4" ht="18" customHeight="1">
      <c r="B9" s="505" t="s">
        <v>61</v>
      </c>
      <c r="C9" s="560"/>
      <c r="D9" s="560"/>
    </row>
    <row r="10" spans="2:4" ht="18" customHeight="1">
      <c r="B10" s="505" t="s">
        <v>152</v>
      </c>
      <c r="C10" s="560"/>
      <c r="D10" s="560"/>
    </row>
    <row r="11" spans="2:4" ht="18" customHeight="1">
      <c r="B11" s="505" t="s">
        <v>153</v>
      </c>
      <c r="C11" s="560"/>
      <c r="D11" s="560"/>
    </row>
    <row r="12" spans="2:4" ht="18" customHeight="1">
      <c r="B12" s="505" t="s">
        <v>25</v>
      </c>
      <c r="C12" s="560"/>
      <c r="D12" s="560"/>
    </row>
    <row r="13" spans="2:4" ht="18" customHeight="1">
      <c r="B13" s="505" t="s">
        <v>26</v>
      </c>
      <c r="C13" s="560"/>
      <c r="D13" s="560"/>
    </row>
    <row r="14" spans="2:4" ht="18" customHeight="1">
      <c r="B14" s="505" t="s">
        <v>27</v>
      </c>
      <c r="C14" s="560"/>
      <c r="D14" s="560"/>
    </row>
    <row r="15" spans="2:4" ht="18" customHeight="1">
      <c r="B15" s="505" t="s">
        <v>28</v>
      </c>
      <c r="C15" s="560"/>
      <c r="D15" s="560"/>
    </row>
    <row r="16" spans="2:4" ht="18" customHeight="1">
      <c r="B16" s="506" t="s">
        <v>154</v>
      </c>
      <c r="C16" s="553">
        <f>SUM(C7:C15)</f>
        <v>0</v>
      </c>
      <c r="D16" s="553">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B1" s="439" t="s">
        <v>155</v>
      </c>
      <c r="D1" s="438" t="s">
        <v>156</v>
      </c>
    </row>
    <row r="2" spans="1:7" ht="15" thickBot="1"/>
    <row r="3" spans="1:7">
      <c r="B3" s="447"/>
      <c r="C3" s="448"/>
      <c r="D3" s="449" t="s">
        <v>0</v>
      </c>
      <c r="E3" s="450" t="s">
        <v>157</v>
      </c>
      <c r="F3" s="450" t="s">
        <v>158</v>
      </c>
      <c r="G3" s="451" t="s">
        <v>159</v>
      </c>
    </row>
    <row r="4" spans="1:7" s="394" customFormat="1">
      <c r="A4"/>
      <c r="B4" s="452" t="s">
        <v>160</v>
      </c>
      <c r="C4" s="453"/>
      <c r="D4" s="454"/>
      <c r="E4" s="482"/>
      <c r="F4" s="482"/>
      <c r="G4" s="453"/>
    </row>
    <row r="5" spans="1:7" s="394" customFormat="1">
      <c r="A5"/>
      <c r="B5" s="455">
        <v>1</v>
      </c>
      <c r="C5" s="456" t="s">
        <v>161</v>
      </c>
      <c r="D5" s="517"/>
      <c r="E5" s="518"/>
      <c r="F5" s="518"/>
      <c r="G5" s="519"/>
    </row>
    <row r="6" spans="1:7" s="394" customFormat="1">
      <c r="A6"/>
      <c r="B6" s="455">
        <v>2</v>
      </c>
      <c r="C6" s="456" t="s">
        <v>162</v>
      </c>
      <c r="D6" s="517"/>
      <c r="E6" s="518"/>
      <c r="F6" s="518"/>
      <c r="G6" s="519"/>
    </row>
    <row r="7" spans="1:7" s="394" customFormat="1">
      <c r="A7"/>
      <c r="B7" s="455">
        <v>3</v>
      </c>
      <c r="C7" s="456" t="s">
        <v>163</v>
      </c>
      <c r="D7" s="517"/>
      <c r="E7" s="518"/>
      <c r="F7" s="518"/>
      <c r="G7" s="519"/>
    </row>
    <row r="8" spans="1:7" s="394" customFormat="1">
      <c r="A8"/>
      <c r="B8" s="455">
        <v>4</v>
      </c>
      <c r="C8" s="456" t="s">
        <v>164</v>
      </c>
      <c r="D8" s="517"/>
      <c r="E8" s="518"/>
      <c r="F8" s="518"/>
      <c r="G8" s="519"/>
    </row>
    <row r="9" spans="1:7" s="394" customFormat="1">
      <c r="A9"/>
      <c r="B9" s="455">
        <v>5</v>
      </c>
      <c r="C9" s="456" t="s">
        <v>165</v>
      </c>
      <c r="D9" s="517"/>
      <c r="E9" s="518"/>
      <c r="F9" s="518"/>
      <c r="G9" s="519"/>
    </row>
    <row r="10" spans="1:7" s="394" customFormat="1">
      <c r="A10"/>
      <c r="B10" s="455">
        <v>6</v>
      </c>
      <c r="C10" s="456" t="s">
        <v>166</v>
      </c>
      <c r="D10" s="520"/>
      <c r="E10" s="521"/>
      <c r="F10" s="521"/>
      <c r="G10" s="522"/>
    </row>
    <row r="11" spans="1:7" s="394" customFormat="1">
      <c r="A11"/>
      <c r="B11" s="455">
        <v>7</v>
      </c>
      <c r="C11" s="456" t="s">
        <v>167</v>
      </c>
      <c r="D11" s="517"/>
      <c r="E11" s="518"/>
      <c r="F11" s="518"/>
      <c r="G11" s="519"/>
    </row>
    <row r="12" spans="1:7" s="394" customFormat="1">
      <c r="A12"/>
      <c r="B12" s="455"/>
      <c r="C12" s="457" t="s">
        <v>168</v>
      </c>
      <c r="D12" s="523"/>
      <c r="E12" s="524"/>
      <c r="F12" s="524"/>
      <c r="G12" s="525"/>
    </row>
    <row r="13" spans="1:7" s="394" customFormat="1">
      <c r="A13"/>
      <c r="B13" s="455">
        <v>8</v>
      </c>
      <c r="C13" s="456" t="s">
        <v>169</v>
      </c>
      <c r="D13" s="517"/>
      <c r="E13" s="518"/>
      <c r="F13" s="518"/>
      <c r="G13" s="519"/>
    </row>
    <row r="14" spans="1:7" s="394" customFormat="1">
      <c r="A14"/>
      <c r="B14" s="455">
        <v>9</v>
      </c>
      <c r="C14" s="456" t="s">
        <v>170</v>
      </c>
      <c r="D14" s="517"/>
      <c r="E14" s="518"/>
      <c r="F14" s="518"/>
      <c r="G14" s="519"/>
    </row>
    <row r="15" spans="1:7" s="394" customFormat="1">
      <c r="A15"/>
      <c r="B15" s="455">
        <v>10</v>
      </c>
      <c r="C15" s="526" t="s">
        <v>171</v>
      </c>
      <c r="D15" s="517"/>
      <c r="E15" s="518"/>
      <c r="F15" s="518"/>
      <c r="G15" s="519"/>
    </row>
    <row r="16" spans="1:7" s="394" customFormat="1">
      <c r="A16"/>
      <c r="B16" s="455"/>
      <c r="C16" s="527" t="s">
        <v>172</v>
      </c>
      <c r="D16" s="528"/>
      <c r="E16" s="529"/>
      <c r="F16" s="529"/>
      <c r="G16" s="530"/>
    </row>
    <row r="17" spans="1:7" s="394" customFormat="1">
      <c r="A17"/>
      <c r="B17" s="455"/>
      <c r="C17" s="457" t="s">
        <v>173</v>
      </c>
      <c r="D17" s="531"/>
      <c r="E17" s="532"/>
      <c r="F17" s="532"/>
      <c r="G17" s="533"/>
    </row>
    <row r="18" spans="1:7" s="394" customFormat="1">
      <c r="A18"/>
      <c r="B18" s="455"/>
      <c r="C18" s="456"/>
      <c r="D18" s="455"/>
      <c r="E18" s="480"/>
      <c r="F18" s="480"/>
      <c r="G18" s="456"/>
    </row>
    <row r="19" spans="1:7" s="394" customFormat="1">
      <c r="A19"/>
      <c r="B19" s="452" t="s">
        <v>174</v>
      </c>
      <c r="C19" s="453"/>
      <c r="D19" s="454"/>
      <c r="E19" s="482"/>
      <c r="F19" s="482"/>
      <c r="G19" s="453"/>
    </row>
    <row r="20" spans="1:7" s="394" customFormat="1">
      <c r="A20"/>
      <c r="B20" s="455">
        <v>11</v>
      </c>
      <c r="C20" s="456" t="s">
        <v>175</v>
      </c>
      <c r="D20" s="520"/>
      <c r="E20" s="518"/>
      <c r="F20" s="518"/>
      <c r="G20" s="519"/>
    </row>
    <row r="21" spans="1:7" s="394" customFormat="1">
      <c r="A21"/>
      <c r="B21" s="455">
        <v>12</v>
      </c>
      <c r="C21" s="456" t="s">
        <v>176</v>
      </c>
      <c r="D21" s="517"/>
      <c r="E21" s="518"/>
      <c r="F21" s="518"/>
      <c r="G21" s="519"/>
    </row>
    <row r="22" spans="1:7" s="394" customFormat="1">
      <c r="A22"/>
      <c r="B22" s="455"/>
      <c r="C22" s="484" t="s">
        <v>177</v>
      </c>
      <c r="D22" s="534"/>
      <c r="E22" s="535"/>
      <c r="F22" s="535"/>
      <c r="G22" s="536"/>
    </row>
    <row r="23" spans="1:7" s="394" customFormat="1">
      <c r="A23"/>
      <c r="B23" s="455"/>
      <c r="C23" s="456"/>
      <c r="D23" s="455"/>
      <c r="E23" s="480"/>
      <c r="F23" s="480"/>
      <c r="G23" s="456"/>
    </row>
    <row r="24" spans="1:7" s="394" customFormat="1">
      <c r="A24"/>
      <c r="B24" s="452" t="s">
        <v>178</v>
      </c>
      <c r="C24" s="453"/>
      <c r="D24" s="454"/>
      <c r="E24" s="482"/>
      <c r="F24" s="482"/>
      <c r="G24" s="453"/>
    </row>
    <row r="25" spans="1:7" s="394" customFormat="1">
      <c r="A25"/>
      <c r="B25" s="455"/>
      <c r="C25" s="457" t="s">
        <v>179</v>
      </c>
      <c r="D25" s="531"/>
      <c r="E25" s="532"/>
      <c r="F25" s="532"/>
      <c r="G25" s="533"/>
    </row>
    <row r="26" spans="1:7" s="394" customFormat="1">
      <c r="A26"/>
      <c r="B26" s="455"/>
      <c r="C26" s="456"/>
      <c r="D26" s="455"/>
      <c r="E26" s="480"/>
      <c r="F26" s="480"/>
      <c r="G26" s="456"/>
    </row>
    <row r="27" spans="1:7" s="394" customFormat="1">
      <c r="A27"/>
      <c r="B27" s="452" t="s">
        <v>180</v>
      </c>
      <c r="C27" s="453"/>
      <c r="D27" s="454"/>
      <c r="E27" s="482"/>
      <c r="F27" s="482"/>
      <c r="G27" s="453"/>
    </row>
    <row r="28" spans="1:7" s="394" customFormat="1">
      <c r="A28"/>
      <c r="B28" s="455">
        <v>13</v>
      </c>
      <c r="C28" s="456" t="s">
        <v>181</v>
      </c>
      <c r="D28" s="517"/>
      <c r="E28" s="518"/>
      <c r="F28" s="518"/>
      <c r="G28" s="519"/>
    </row>
    <row r="29" spans="1:7" s="394" customFormat="1">
      <c r="A29"/>
      <c r="B29" s="455">
        <v>14</v>
      </c>
      <c r="C29" s="526" t="s">
        <v>182</v>
      </c>
      <c r="D29" s="517"/>
      <c r="E29" s="518"/>
      <c r="F29" s="518"/>
      <c r="G29" s="519"/>
    </row>
    <row r="30" spans="1:7" s="394" customFormat="1">
      <c r="A30"/>
      <c r="B30" s="455"/>
      <c r="C30" s="457" t="s">
        <v>183</v>
      </c>
      <c r="D30" s="531"/>
      <c r="E30" s="532"/>
      <c r="F30" s="532"/>
      <c r="G30" s="533"/>
    </row>
    <row r="31" spans="1:7" s="394" customFormat="1">
      <c r="A31"/>
      <c r="B31" s="452" t="s">
        <v>184</v>
      </c>
      <c r="C31" s="453"/>
      <c r="D31" s="454"/>
      <c r="E31" s="482"/>
      <c r="F31" s="482"/>
      <c r="G31" s="453"/>
    </row>
    <row r="32" spans="1:7" s="394" customFormat="1">
      <c r="A32"/>
      <c r="B32" s="455">
        <v>15</v>
      </c>
      <c r="C32" s="456" t="s">
        <v>161</v>
      </c>
      <c r="D32" s="517"/>
      <c r="E32" s="518"/>
      <c r="F32" s="518"/>
      <c r="G32" s="519"/>
    </row>
    <row r="33" spans="1:7" s="394" customFormat="1">
      <c r="A33"/>
      <c r="B33" s="455">
        <v>16</v>
      </c>
      <c r="C33" s="456" t="s">
        <v>162</v>
      </c>
      <c r="D33" s="520"/>
      <c r="E33" s="518"/>
      <c r="F33" s="518"/>
      <c r="G33" s="519"/>
    </row>
    <row r="34" spans="1:7" s="394" customFormat="1">
      <c r="A34"/>
      <c r="B34" s="455">
        <v>17</v>
      </c>
      <c r="C34" s="526" t="s">
        <v>163</v>
      </c>
      <c r="D34" s="520"/>
      <c r="E34" s="518"/>
      <c r="F34" s="518"/>
      <c r="G34" s="519"/>
    </row>
    <row r="35" spans="1:7" s="394" customFormat="1">
      <c r="A35"/>
      <c r="B35" s="455">
        <v>18</v>
      </c>
      <c r="C35" s="456" t="s">
        <v>164</v>
      </c>
      <c r="D35" s="517"/>
      <c r="E35" s="518"/>
      <c r="F35" s="518"/>
      <c r="G35" s="519"/>
    </row>
    <row r="36" spans="1:7" s="394" customFormat="1">
      <c r="A36"/>
      <c r="B36" s="455">
        <v>19</v>
      </c>
      <c r="C36" s="456" t="s">
        <v>165</v>
      </c>
      <c r="D36" s="517"/>
      <c r="E36" s="518"/>
      <c r="F36" s="518"/>
      <c r="G36" s="519"/>
    </row>
    <row r="37" spans="1:7" s="394" customFormat="1">
      <c r="A37"/>
      <c r="B37" s="455">
        <v>20</v>
      </c>
      <c r="C37" s="456" t="s">
        <v>185</v>
      </c>
      <c r="D37" s="520"/>
      <c r="E37" s="521"/>
      <c r="F37" s="521"/>
      <c r="G37" s="522"/>
    </row>
    <row r="38" spans="1:7" s="394" customFormat="1">
      <c r="A38"/>
      <c r="B38" s="455">
        <v>21</v>
      </c>
      <c r="C38" s="526" t="s">
        <v>167</v>
      </c>
      <c r="D38" s="520"/>
      <c r="E38" s="518"/>
      <c r="F38" s="518"/>
      <c r="G38" s="519"/>
    </row>
    <row r="39" spans="1:7" s="394" customFormat="1">
      <c r="A39"/>
      <c r="B39" s="455">
        <v>22</v>
      </c>
      <c r="C39" s="456" t="s">
        <v>186</v>
      </c>
      <c r="D39" s="520"/>
      <c r="E39" s="518"/>
      <c r="F39" s="518"/>
      <c r="G39" s="519"/>
    </row>
    <row r="40" spans="1:7" s="394" customFormat="1">
      <c r="A40"/>
      <c r="B40" s="483">
        <v>23</v>
      </c>
      <c r="C40" s="526" t="s">
        <v>187</v>
      </c>
      <c r="D40" s="520"/>
      <c r="E40" s="521"/>
      <c r="F40" s="521"/>
      <c r="G40" s="522"/>
    </row>
    <row r="41" spans="1:7" s="394" customFormat="1">
      <c r="A41"/>
      <c r="B41" s="455"/>
      <c r="C41" s="457" t="s">
        <v>188</v>
      </c>
      <c r="D41" s="537"/>
      <c r="E41" s="524"/>
      <c r="F41" s="524"/>
      <c r="G41" s="525"/>
    </row>
    <row r="42" spans="1:7" s="394" customFormat="1">
      <c r="A42"/>
      <c r="B42" s="483">
        <v>24</v>
      </c>
      <c r="C42" s="456" t="s">
        <v>169</v>
      </c>
      <c r="D42" s="517"/>
      <c r="E42" s="518"/>
      <c r="F42" s="518"/>
      <c r="G42" s="519"/>
    </row>
    <row r="43" spans="1:7" s="394" customFormat="1">
      <c r="A43"/>
      <c r="B43" s="483">
        <v>25</v>
      </c>
      <c r="C43" s="456" t="s">
        <v>170</v>
      </c>
      <c r="D43" s="517"/>
      <c r="E43" s="518"/>
      <c r="F43" s="518"/>
      <c r="G43" s="519"/>
    </row>
    <row r="44" spans="1:7" s="394" customFormat="1">
      <c r="A44"/>
      <c r="B44" s="483">
        <v>26</v>
      </c>
      <c r="C44" s="526" t="s">
        <v>171</v>
      </c>
      <c r="D44" s="517"/>
      <c r="E44" s="518"/>
      <c r="F44" s="518"/>
      <c r="G44" s="519"/>
    </row>
    <row r="45" spans="1:7" s="394" customFormat="1">
      <c r="A45"/>
      <c r="B45" s="483"/>
      <c r="C45" s="538" t="s">
        <v>189</v>
      </c>
      <c r="D45" s="520"/>
      <c r="E45" s="518"/>
      <c r="F45" s="518"/>
      <c r="G45" s="519"/>
    </row>
    <row r="46" spans="1:7" s="394" customFormat="1">
      <c r="A46"/>
      <c r="B46" s="455"/>
      <c r="C46" s="457" t="s">
        <v>190</v>
      </c>
      <c r="D46" s="534"/>
      <c r="E46" s="532"/>
      <c r="F46" s="532"/>
      <c r="G46" s="533"/>
    </row>
    <row r="47" spans="1:7" s="394" customFormat="1">
      <c r="A47"/>
      <c r="B47" s="455"/>
      <c r="C47" s="456"/>
      <c r="D47" s="455"/>
      <c r="E47" s="480"/>
      <c r="F47" s="480"/>
      <c r="G47" s="456"/>
    </row>
    <row r="48" spans="1:7" s="394" customFormat="1">
      <c r="A48"/>
      <c r="B48" s="452" t="s">
        <v>191</v>
      </c>
      <c r="C48" s="453"/>
      <c r="D48" s="454"/>
      <c r="E48" s="482"/>
      <c r="F48" s="482"/>
      <c r="G48" s="453"/>
    </row>
    <row r="49" spans="1:7">
      <c r="B49" s="455">
        <v>27</v>
      </c>
      <c r="C49" s="456" t="s">
        <v>161</v>
      </c>
      <c r="D49" s="539"/>
      <c r="E49" s="518"/>
      <c r="F49" s="518"/>
      <c r="G49" s="519"/>
    </row>
    <row r="50" spans="1:7">
      <c r="B50" s="455">
        <v>28</v>
      </c>
      <c r="C50" s="526" t="s">
        <v>162</v>
      </c>
      <c r="D50" s="517"/>
      <c r="E50" s="518"/>
      <c r="F50" s="518"/>
      <c r="G50" s="519"/>
    </row>
    <row r="51" spans="1:7">
      <c r="B51" s="455">
        <v>29</v>
      </c>
      <c r="C51" s="456" t="s">
        <v>163</v>
      </c>
      <c r="D51" s="517"/>
      <c r="E51" s="518"/>
      <c r="F51" s="518"/>
      <c r="G51" s="519"/>
    </row>
    <row r="52" spans="1:7">
      <c r="B52" s="455">
        <v>30</v>
      </c>
      <c r="C52" s="526" t="s">
        <v>164</v>
      </c>
      <c r="D52" s="539"/>
      <c r="E52" s="518"/>
      <c r="F52" s="518"/>
      <c r="G52" s="519"/>
    </row>
    <row r="53" spans="1:7">
      <c r="B53" s="455">
        <v>31</v>
      </c>
      <c r="C53" s="456" t="s">
        <v>192</v>
      </c>
      <c r="D53" s="517"/>
      <c r="E53" s="518"/>
      <c r="F53" s="518"/>
      <c r="G53" s="519"/>
    </row>
    <row r="54" spans="1:7">
      <c r="B54" s="455">
        <v>32</v>
      </c>
      <c r="C54" s="526" t="s">
        <v>167</v>
      </c>
      <c r="D54" s="517"/>
      <c r="E54" s="518"/>
      <c r="F54" s="518"/>
      <c r="G54" s="519"/>
    </row>
    <row r="55" spans="1:7">
      <c r="B55" s="455">
        <v>33</v>
      </c>
      <c r="C55" s="456" t="s">
        <v>193</v>
      </c>
      <c r="D55" s="539"/>
      <c r="E55" s="518"/>
      <c r="F55" s="518"/>
      <c r="G55" s="519"/>
    </row>
    <row r="56" spans="1:7">
      <c r="B56" s="455">
        <v>34</v>
      </c>
      <c r="C56" s="526" t="s">
        <v>186</v>
      </c>
      <c r="D56" s="539"/>
      <c r="E56" s="518"/>
      <c r="F56" s="518"/>
      <c r="G56" s="519"/>
    </row>
    <row r="57" spans="1:7">
      <c r="B57" s="455">
        <v>35</v>
      </c>
      <c r="C57" s="456" t="s">
        <v>194</v>
      </c>
      <c r="D57" s="517"/>
      <c r="E57" s="518"/>
      <c r="F57" s="518"/>
      <c r="G57" s="519"/>
    </row>
    <row r="58" spans="1:7">
      <c r="B58" s="455"/>
      <c r="C58" s="457" t="s">
        <v>195</v>
      </c>
      <c r="D58" s="523"/>
      <c r="E58" s="524"/>
      <c r="F58" s="524"/>
      <c r="G58" s="525"/>
    </row>
    <row r="59" spans="1:7" ht="15" thickBot="1">
      <c r="B59" s="458"/>
      <c r="C59" s="540" t="s">
        <v>196</v>
      </c>
      <c r="D59" s="541"/>
      <c r="E59" s="542"/>
      <c r="F59" s="542"/>
      <c r="G59" s="543"/>
    </row>
    <row r="61" spans="1:7">
      <c r="A61" s="480"/>
      <c r="B61" s="480"/>
      <c r="C61" s="480"/>
      <c r="D61" s="480"/>
    </row>
    <row r="62" spans="1:7" ht="15" thickBot="1">
      <c r="A62" s="480"/>
      <c r="B62" s="544" t="s">
        <v>197</v>
      </c>
      <c r="C62" s="480"/>
      <c r="D62" s="480"/>
    </row>
    <row r="63" spans="1:7" ht="20.25" customHeight="1" thickBot="1">
      <c r="A63" s="480"/>
      <c r="B63" s="481" t="s">
        <v>198</v>
      </c>
      <c r="C63" s="480"/>
      <c r="D63" s="480"/>
      <c r="G63" s="545">
        <f>SUM(G5:G11)-G14-G15-G21</f>
        <v>0</v>
      </c>
    </row>
    <row r="64" spans="1:7">
      <c r="A64" s="480"/>
      <c r="B64" s="480"/>
      <c r="C64" s="480"/>
      <c r="D64" s="480"/>
    </row>
    <row r="65" spans="1:4">
      <c r="A65" s="480"/>
      <c r="B65" s="480"/>
      <c r="C65" s="480"/>
      <c r="D65" s="480"/>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infopath/2007/PartnerControls"/>
    <ds:schemaRef ds:uri="http://schemas.microsoft.com/office/2006/metadata/properties"/>
    <ds:schemaRef ds:uri="http://schemas.microsoft.com/office/2006/documentManagement/types"/>
    <ds:schemaRef ds:uri="http://purl.org/dc/elements/1.1/"/>
    <ds:schemaRef ds:uri="ba291332-5843-45d8-bfc3-9844fb3e26da"/>
    <ds:schemaRef ds:uri="39c968e2-ee87-41b9-8fa8-4cd604c6e882"/>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8C0AB7EC-5327-4EAD-AE66-B2152A587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Table 8</vt:lpstr>
      <vt:lpstr>Qtr Electric Master</vt:lpstr>
      <vt:lpstr>Qtr NG Master</vt:lpstr>
      <vt:lpstr>Qtr LMI</vt:lpstr>
      <vt:lpstr>Qtr Business Class</vt:lpstr>
      <vt:lpstr>Participant-Spend</vt:lpstr>
      <vt:lpstr>AP F - Secondary Metrics</vt:lpstr>
      <vt:lpstr>AP G - Transfer</vt:lpstr>
      <vt:lpstr>AP H - CostTest</vt:lpstr>
      <vt:lpstr>AP I - Program Changes</vt:lpstr>
      <vt:lpstr>'AP F - Secondary Metrics'!Print_Area</vt:lpstr>
      <vt:lpstr>'AP G - Transfer'!Print_Area</vt:lpstr>
      <vt:lpstr>'AP H - CostTest'!Print_Area</vt:lpstr>
      <vt:lpstr>'Participant-Spend'!Print_Area</vt:lpstr>
      <vt:lpstr>'Qtr Business Class'!Print_Area</vt:lpstr>
      <vt:lpstr>'Qtr Electric Master'!Print_Area</vt:lpstr>
      <vt:lpstr>'Qtr LMI'!Print_Area</vt:lpstr>
      <vt:lpstr>'Qtr NG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2023-05-15T13:05:52Z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