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utman\OneDrive - New Jersey Office of Information Technology\Documents\Utility Quarterly Tracking Reports\2023\Q1 2023\Final Published Reports\"/>
    </mc:Choice>
  </mc:AlternateContent>
  <bookViews>
    <workbookView xWindow="0" yWindow="0" windowWidth="19200" windowHeight="7050" tabRatio="881" firstSheet="1" activeTab="1"/>
  </bookViews>
  <sheets>
    <sheet name="Table 8" sheetId="44" state="hidden" r:id="rId1"/>
    <sheet name="Qtr Electric Master" sheetId="32" r:id="rId2"/>
    <sheet name="Qtr NG Master" sheetId="33" r:id="rId3"/>
    <sheet name="Qtr LMI" sheetId="29" r:id="rId4"/>
    <sheet name="Qtr Business Class" sheetId="30" r:id="rId5"/>
    <sheet name="Participant-Spend" sheetId="37" r:id="rId6"/>
    <sheet name="AP F - Secondary Metrics" sheetId="46" state="hidden" r:id="rId7"/>
    <sheet name="AP G - Transfer" sheetId="47" state="hidden" r:id="rId8"/>
    <sheet name="AP H - CostTest" sheetId="50" state="hidden" r:id="rId9"/>
    <sheet name="AP I - Program Changes" sheetId="49" state="hidden" r:id="rId10"/>
  </sheets>
  <definedNames>
    <definedName name="_xlnm.Print_Area" localSheetId="6">'AP F - Secondary Metrics'!$B$1:$Q$32</definedName>
    <definedName name="_xlnm.Print_Area" localSheetId="7">'AP G - Transfer'!$A$1:$E$18</definedName>
    <definedName name="_xlnm.Print_Area" localSheetId="8">'AP H - CostTest'!$A$1:$H$64</definedName>
    <definedName name="_xlnm.Print_Area" localSheetId="5">'Participant-Spend'!$A$1:$K$40</definedName>
    <definedName name="_xlnm.Print_Area" localSheetId="4">'Qtr Business Class'!$A$1:$L$23</definedName>
    <definedName name="_xlnm.Print_Area" localSheetId="1">'Qtr Electric Master'!$A$1:$L$40</definedName>
    <definedName name="_xlnm.Print_Area" localSheetId="3">'Qtr LMI'!$A$1:$L$27</definedName>
    <definedName name="_xlnm.Print_Area" localSheetId="2">'Qtr NG Master'!$A$1:$L$38</definedName>
    <definedName name="_xlnm.Print_Area" localSheetId="0">'Table 8'!$A$1:$O$14</definedName>
    <definedName name="wrn.CFC._.QUARTER." localSheetId="8" hidden="1">{"CFC COMPARISON",#N/A,FALSE,"CFCCOMP";"CREDIT LETTER",#N/A,FALSE,"CFCCOMP";"DEBT OBLIGATION",#N/A,FALSE,"CFCCOMP";"OFFICERS CERTIFICATE",#N/A,FALSE,"CFCCOMP"}</definedName>
    <definedName name="wrn.CFC._.QUARTER." localSheetId="4"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8" hidden="1">{"COVER",#N/A,FALSE,"COVERPMT";"COMPANY ORDER",#N/A,FALSE,"COVERPMT";"EXHIBIT A",#N/A,FALSE,"COVERPMT"}</definedName>
    <definedName name="wrn.FUEL._.SCHEDULE." localSheetId="4" hidden="1">{"COVER",#N/A,FALSE,"COVERPMT";"COMPANY ORDER",#N/A,FALSE,"COVERPMT";"EXHIBIT A",#N/A,FALSE,"COVERPMT"}</definedName>
    <definedName name="wrn.FUEL._.SCHEDULE." localSheetId="3"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4" hidden="1">'Qtr Business Class'!#REF!</definedName>
    <definedName name="Z_E3A30FBC_675D_4AD8_9B2D_12956792A138_.wvu.Rows" localSheetId="3" hidden="1">'Qtr LMI'!#REF!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47" l="1"/>
  <c r="C16" i="47"/>
  <c r="G63" i="50" l="1"/>
  <c r="F17" i="46" l="1"/>
  <c r="C17" i="46"/>
  <c r="H10" i="46" l="1"/>
  <c r="H9" i="46"/>
  <c r="H8" i="46"/>
  <c r="H7" i="46"/>
  <c r="G9" i="46"/>
  <c r="G16" i="46" s="1"/>
  <c r="H16" i="46" s="1"/>
  <c r="G8" i="46"/>
  <c r="G15" i="46" s="1"/>
  <c r="H15" i="46" s="1"/>
  <c r="G7" i="46"/>
  <c r="F9" i="46"/>
  <c r="F8" i="46"/>
  <c r="F7" i="46"/>
  <c r="E10" i="46"/>
  <c r="E9" i="46"/>
  <c r="E8" i="46"/>
  <c r="E7" i="46"/>
  <c r="D9" i="46"/>
  <c r="D8" i="46"/>
  <c r="D7" i="46"/>
  <c r="C9" i="46"/>
  <c r="C8" i="46"/>
  <c r="C7" i="46"/>
  <c r="D10" i="46" l="1"/>
  <c r="F10" i="46"/>
  <c r="D17" i="46"/>
  <c r="E17" i="46" s="1"/>
  <c r="G10" i="46"/>
  <c r="G14" i="46"/>
  <c r="C10" i="46"/>
  <c r="H14" i="46" l="1"/>
  <c r="G17" i="46"/>
  <c r="H17" i="46" s="1"/>
  <c r="L8" i="46"/>
  <c r="B3" i="30" l="1"/>
  <c r="B3" i="29"/>
  <c r="B3" i="33"/>
  <c r="B3" i="32"/>
  <c r="O7" i="46" l="1"/>
  <c r="N7" i="46"/>
  <c r="L7" i="46"/>
  <c r="M7" i="46"/>
</calcChain>
</file>

<file path=xl/sharedStrings.xml><?xml version="1.0" encoding="utf-8"?>
<sst xmlns="http://schemas.openxmlformats.org/spreadsheetml/2006/main" count="429" uniqueCount="200">
  <si>
    <t>Energy Efficiency and PDR Savings Summary</t>
  </si>
  <si>
    <t xml:space="preserve"> </t>
  </si>
  <si>
    <t>Actual Expenditures</t>
  </si>
  <si>
    <t>Participation</t>
  </si>
  <si>
    <t>A</t>
  </si>
  <si>
    <t>B</t>
  </si>
  <si>
    <t>C</t>
  </si>
  <si>
    <t>D</t>
  </si>
  <si>
    <t>E</t>
  </si>
  <si>
    <t>F</t>
  </si>
  <si>
    <t>I</t>
  </si>
  <si>
    <t>K</t>
  </si>
  <si>
    <t>Residential Programs</t>
  </si>
  <si>
    <t>Sub Program</t>
  </si>
  <si>
    <t>Existing Homes</t>
  </si>
  <si>
    <t>Home Energy Education &amp; Management</t>
  </si>
  <si>
    <t>Total Residential</t>
  </si>
  <si>
    <t>Business Programs</t>
  </si>
  <si>
    <t>C&amp;I Direct Install</t>
  </si>
  <si>
    <t>Direct Install</t>
  </si>
  <si>
    <t>Energy Solutions for Business</t>
  </si>
  <si>
    <t>Prescriptive/Custom</t>
  </si>
  <si>
    <t>Energy Management</t>
  </si>
  <si>
    <t>Engineered Solutions</t>
  </si>
  <si>
    <t>Total Business</t>
  </si>
  <si>
    <t>Multifamily</t>
  </si>
  <si>
    <t>Other Programs</t>
  </si>
  <si>
    <t>Home Optimization &amp; Peak Demand Reduction</t>
  </si>
  <si>
    <t>Total Other</t>
  </si>
  <si>
    <t>Portfolio Total</t>
  </si>
  <si>
    <t>Supportive Costs Outside Portfolio</t>
  </si>
  <si>
    <t>Ex Ante Energy Savings</t>
  </si>
  <si>
    <t>D=C/B</t>
  </si>
  <si>
    <t>G</t>
  </si>
  <si>
    <t>H=G/F</t>
  </si>
  <si>
    <t>J</t>
  </si>
  <si>
    <t>L=K/J</t>
  </si>
  <si>
    <t>M</t>
  </si>
  <si>
    <t>N</t>
  </si>
  <si>
    <t>O</t>
  </si>
  <si>
    <t>Current Quarter</t>
  </si>
  <si>
    <t>Annual Forecasted Participation Number</t>
  </si>
  <si>
    <t>Reported Participation Number YTD</t>
  </si>
  <si>
    <t>YTD % of Annual Participants</t>
  </si>
  <si>
    <t>YTD % of Annual Budget</t>
  </si>
  <si>
    <t>YTD % of Annual Energy Savings</t>
  </si>
  <si>
    <t>Efficient Products*</t>
  </si>
  <si>
    <t>Home Performance with Energy Star*</t>
  </si>
  <si>
    <t>Quick Home Energy Check-Up</t>
  </si>
  <si>
    <t>Sub-Program</t>
  </si>
  <si>
    <t>Direct Install*</t>
  </si>
  <si>
    <t>Prescriptive/Custom*</t>
  </si>
  <si>
    <t>HPwES</t>
  </si>
  <si>
    <t>Incentive Expenditures (Customer Rebates and Low/no-cost financing)</t>
  </si>
  <si>
    <t>LMI</t>
  </si>
  <si>
    <t>Non-LMI or Unverified</t>
  </si>
  <si>
    <t>Small Commercial</t>
  </si>
  <si>
    <t>Large Commercial</t>
  </si>
  <si>
    <t>Reported Program Costs YTD ($000)</t>
  </si>
  <si>
    <r>
      <t>Annual Forecasted Program Costs ($000)</t>
    </r>
    <r>
      <rPr>
        <vertAlign val="superscript"/>
        <sz val="9"/>
        <color rgb="FFFFFFFF"/>
        <rFont val="Calibri"/>
        <family val="2"/>
        <scheme val="minor"/>
      </rPr>
      <t>1</t>
    </r>
  </si>
  <si>
    <t>Current Quarter ($000)</t>
  </si>
  <si>
    <t>Reported Incentive Costs YTD ($000)</t>
  </si>
  <si>
    <t>Reported Retail Energy Savings YTD (DTh)</t>
  </si>
  <si>
    <t>Current Quarter Annual Retail Energy Savings (DTh)</t>
  </si>
  <si>
    <t>Annual Forecasted Retail Energy Savings (DTh)</t>
  </si>
  <si>
    <t>Multi-Family*</t>
  </si>
  <si>
    <t>Multi-Family</t>
  </si>
  <si>
    <r>
      <rPr>
        <vertAlign val="superscript"/>
        <sz val="11"/>
        <rFont val="Calibri"/>
        <family val="2"/>
        <scheme val="minor"/>
      </rPr>
      <t>1</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</si>
  <si>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t>* Denotes a core EE program. Home Performance with Energy Star only includes non-LMI; the comparable program for LMI participants is Comfort Partners, which is jointly administered by the State and Utilities.</t>
  </si>
  <si>
    <t>Current Quarter Annual Retail Energy Savings (MWh)</t>
  </si>
  <si>
    <t>Annual Forecasted Retail Energy Savings (MWh)</t>
  </si>
  <si>
    <t>Reported Retail Energy Savings YTD (MWh)</t>
  </si>
  <si>
    <t>Peak Demand Savings YTD (MW)</t>
  </si>
  <si>
    <r>
      <t>Sub Program or Category</t>
    </r>
    <r>
      <rPr>
        <b/>
        <vertAlign val="superscript"/>
        <sz val="11"/>
        <color theme="1"/>
        <rFont val="Calibri"/>
        <family val="2"/>
        <scheme val="minor"/>
      </rPr>
      <t>1</t>
    </r>
  </si>
  <si>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are generally listed as categories for informational purposes only.</t>
    </r>
  </si>
  <si>
    <r>
      <rPr>
        <vertAlign val="superscript"/>
        <sz val="11"/>
        <rFont val="Calibri"/>
        <family val="2"/>
        <scheme val="minor"/>
      </rPr>
      <t>2</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</si>
  <si>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t>Income Eligible</t>
  </si>
  <si>
    <t>Other Efficient Product Subprograms</t>
  </si>
  <si>
    <t>Prescriptive</t>
  </si>
  <si>
    <t>Custom*</t>
  </si>
  <si>
    <t>Income Eligible Weatherization</t>
  </si>
  <si>
    <t>Behavioral Energy</t>
  </si>
  <si>
    <t>On line Marketplace</t>
  </si>
  <si>
    <t>Peak Demand Savings YTD (DTh)</t>
  </si>
  <si>
    <t>Custom</t>
  </si>
  <si>
    <t>Total Existing Homes</t>
  </si>
  <si>
    <t>Total Efficient Products</t>
  </si>
  <si>
    <t>Reported Retail Energy Savings YTD (MWH)</t>
  </si>
  <si>
    <t>H</t>
  </si>
  <si>
    <t>Current Quarter Wholesale Energy Savings (MWh)</t>
  </si>
  <si>
    <t>Current Quarter Wholesale Energy Savings (DTh)</t>
  </si>
  <si>
    <t>Current Quarter Lifetime Retail Savings (MWh)</t>
  </si>
  <si>
    <t>Current Quarter Lifetime Retail Savings (DTh)</t>
  </si>
  <si>
    <t>N/A</t>
  </si>
  <si>
    <t>Program</t>
  </si>
  <si>
    <t>Residential</t>
  </si>
  <si>
    <t>Lifetime Retail Savings YTD (MWh)</t>
  </si>
  <si>
    <t>P</t>
  </si>
  <si>
    <t>Lifetime Retail Savings YTD (DTh)</t>
  </si>
  <si>
    <t>Total Multi-Family</t>
  </si>
  <si>
    <t>C&amp;I</t>
  </si>
  <si>
    <t>Reported Totals for Utility Administered Programs</t>
  </si>
  <si>
    <r>
      <t>Annual Energy Savings</t>
    </r>
    <r>
      <rPr>
        <vertAlign val="superscript"/>
        <sz val="9"/>
        <color indexed="9"/>
        <rFont val="Calibri"/>
        <family val="2"/>
        <scheme val="minor"/>
      </rPr>
      <t>1</t>
    </r>
  </si>
  <si>
    <t>Annual Target Retail Savings (MWh)</t>
  </si>
  <si>
    <t>Percent of Annual Target</t>
  </si>
  <si>
    <t>Initial</t>
  </si>
  <si>
    <t>Final</t>
  </si>
  <si>
    <t>NJCT</t>
  </si>
  <si>
    <t>PCT</t>
  </si>
  <si>
    <t>PACT</t>
  </si>
  <si>
    <t>RIMT</t>
  </si>
  <si>
    <t>TRCT</t>
  </si>
  <si>
    <t>SCT</t>
  </si>
  <si>
    <t xml:space="preserve">In Word document only </t>
  </si>
  <si>
    <t>Annual Target Retail Savings (Dth)</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</si>
  <si>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</si>
  <si>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</si>
  <si>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Annual Retail (MWh)</t>
  </si>
  <si>
    <t>Annual Savings</t>
  </si>
  <si>
    <t>Lifetime Savings</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</si>
  <si>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</si>
  <si>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</si>
  <si>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</si>
  <si>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(insert Utility name)</t>
  </si>
  <si>
    <t>Dth held for transfer</t>
  </si>
  <si>
    <t>Total</t>
  </si>
  <si>
    <t>Appendix H - Cost Effectiveness Test Details</t>
  </si>
  <si>
    <t>Business</t>
  </si>
  <si>
    <t>MF</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</si>
  <si>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</si>
  <si>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</si>
  <si>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</si>
  <si>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</si>
  <si>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</si>
  <si>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</si>
  <si>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</si>
  <si>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</si>
  <si>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T&amp;D Costs</t>
  </si>
  <si>
    <t>Lifetime Participant Costs</t>
  </si>
  <si>
    <t>Lifetime Administration Costs</t>
  </si>
  <si>
    <t>Lifetime Program Investment Costs</t>
  </si>
  <si>
    <t>Total Costs (9+10+11)</t>
  </si>
  <si>
    <t>Particpant Cost Test (PCT)</t>
  </si>
  <si>
    <t>Lifetime Participant Benefits</t>
  </si>
  <si>
    <t>Lifetime Repayment Benefits</t>
  </si>
  <si>
    <t>Program Administrator Cost Test (PAC)</t>
  </si>
  <si>
    <t>Ratepayer Impact Measure Test (RIM)</t>
  </si>
  <si>
    <t>Lifetime utility Revenue Gained</t>
  </si>
  <si>
    <t>Lifetime Utility Cost</t>
  </si>
  <si>
    <t>New Jersey Cost Test (NJCT)</t>
  </si>
  <si>
    <t>Lifetime Merit Order (DRIPE) Capacity Benefits</t>
  </si>
  <si>
    <t>Lifetime Avoided Ancillary Services Costs</t>
  </si>
  <si>
    <t>Annual Retail (Dth)</t>
  </si>
  <si>
    <t>Figure F-2 - Program Year [2022] Portfolio-Level Lifetime Energy Savings – Primary vs Secondary Metrics</t>
  </si>
  <si>
    <t>MWh held for transfer</t>
  </si>
  <si>
    <t>Table F-1 – Sector-Level Energy Savings:  Primary Metrics from 2020/21 TRM</t>
  </si>
  <si>
    <t>Table F-2 – Sector-Level Energy Savings: Secondary Metrics from 2022 TRM Addendum</t>
  </si>
  <si>
    <t>Secondary Metric Electric (MWh) 2022 TRM</t>
  </si>
  <si>
    <t>Primary Metric Electric (MWh) - 2020/21  TRM</t>
  </si>
  <si>
    <t>Primary Metric - Gas (Dth) - 2020/21 TRM</t>
  </si>
  <si>
    <t>Secondary Metric - Gas (Dth) - 2022 TRM</t>
  </si>
  <si>
    <t>Avoided Wholesale Volatility Costs</t>
  </si>
  <si>
    <t>Company Total</t>
  </si>
  <si>
    <t xml:space="preserve">Direct Install </t>
  </si>
  <si>
    <t>Peak Demand Reduction</t>
  </si>
  <si>
    <t>1  Income-qualified customers are directed to participate through the Comfort Partners or Moderate Income Weatherization programs.</t>
  </si>
  <si>
    <t>Res Efficient Products</t>
  </si>
  <si>
    <t>Res Income Eligible</t>
  </si>
  <si>
    <t>Res Behavioral Energy</t>
  </si>
  <si>
    <t>C&amp;I Prescriptive</t>
  </si>
  <si>
    <t>C&amp;I Custom</t>
  </si>
  <si>
    <t>C&amp;I Small Non-Residential Efficiency</t>
  </si>
  <si>
    <t>C&amp;I Energy Management</t>
  </si>
  <si>
    <t>C&amp;I Engineered Solutions</t>
  </si>
  <si>
    <t>Res Existing Homes</t>
  </si>
  <si>
    <t>RES Existing Homes</t>
  </si>
  <si>
    <t>RES Multifamily</t>
  </si>
  <si>
    <t>C&amp;I DI Small Non-Res</t>
  </si>
  <si>
    <t>Figure F-1 - Program Year [2022] Portfolio-Level Annual Energy Savings – Primary vs. Secondary Metrics</t>
  </si>
  <si>
    <t>Total Benefit = 1+2+3+4+5+6+7</t>
  </si>
  <si>
    <t>Benefit Cost Ratio = (1+2+3+4+5+6+7)/(8+9+10)</t>
  </si>
  <si>
    <t>Benefit Cost Ratio = (10+11+12)/(8+10)</t>
  </si>
  <si>
    <t>Benefit Cost ratio = (1+2+3+4+5+6+7)/(9+10+12)</t>
  </si>
  <si>
    <t>Benefit Cost ratio = (1+2+3+4+5+6+7+13)/(9+10+12+14)</t>
  </si>
  <si>
    <t>Societal Cost Test (SCT)</t>
  </si>
  <si>
    <t>Lifetime Avoided Emission Benefit</t>
  </si>
  <si>
    <t>Lifetime Economic Multiplier Benefit</t>
  </si>
  <si>
    <t>Total Benefit = (15+16+17+18+19+20+21+22+23)</t>
  </si>
  <si>
    <t>Total Costs = (24+25+26)</t>
  </si>
  <si>
    <t>Benefit Cost Ratio = (16+17+18+19+20+21+22+23+24)/(24+25+26)</t>
  </si>
  <si>
    <t>Lifetime Non Energy Benefits x 5%</t>
  </si>
  <si>
    <t>Total Benefit = 27+28+29+30+31+32+33+34+35</t>
  </si>
  <si>
    <t>Benefit Cost Ratio = (27+28+29+30+31+32+33+34+35)/(24+25+26)</t>
  </si>
  <si>
    <t>NPV = (1+2+3+4+5+6+7) - (9+10+12)</t>
  </si>
  <si>
    <t>Thousands ($)</t>
  </si>
  <si>
    <t>Net Present Value of Utility Cost Test Net Benefits (Thousands $)</t>
  </si>
  <si>
    <t>Table 8 -  Benefit-Cost Test Results By Program</t>
  </si>
  <si>
    <t>n/a</t>
  </si>
  <si>
    <t xml:space="preserve">  </t>
  </si>
  <si>
    <t>For Period Ending PY23Q1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</si>
</sst>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_);_(* \(#,##0.000\);_(* &quot;-&quot;??_);_(@_)"/>
    <numFmt numFmtId="167" formatCode="0.0%"/>
    <numFmt numFmtId="168" formatCode="0.0"/>
    <numFmt numFmtId="169" formatCode="&quot;$&quot;#,##0"/>
  </numFmts>
  <fonts count="2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
      <sz val="12"/>
      <color theme="1"/>
      <name val="Calibri"/>
      <family val="2"/>
      <scheme val="minor"/>
    </font>
    <font>
      <sz val="11"/>
      <name val="Arial Black"/>
      <family val="2"/>
    </font>
    <font>
      <b/>
      <sz val="11"/>
      <color theme="0"/>
      <name val="Calibri"/>
      <family val="2"/>
      <scheme val="minor"/>
    </font>
    <font>
      <vertAlign val="superscript"/>
      <sz val="9"/>
      <color indexed="9"/>
      <name val="Calibri"/>
      <family val="2"/>
      <scheme val="minor"/>
    </font>
    <font>
      <b/>
      <sz val="11"/>
      <name val="Calibri "/>
    </font>
    <font>
      <sz val="11"/>
      <color theme="1"/>
      <name val="Arial"/>
      <family val="2"/>
    </font>
    <font>
      <b/>
      <sz val="14"/>
      <color theme="1"/>
      <name val="Arial"/>
      <family val="2"/>
    </font>
    <font>
      <b/>
      <sz val="14"/>
      <name val="Arial"/>
      <family val="2"/>
    </font>
    <font>
      <sz val="11"/>
      <name val="Arial"/>
      <family val="2"/>
    </font>
    <font>
      <vertAlign val="superscript"/>
      <sz val="11"/>
      <color theme="1"/>
      <name val="Arial"/>
      <family val="2"/>
    </font>
    <font>
      <b/>
      <sz val="12"/>
      <color theme="1"/>
      <name val="Calibri"/>
      <family val="2"/>
      <scheme val="minor"/>
    </font>
    <font>
      <b/>
      <sz val="11"/>
      <color indexed="9"/>
      <name val="Calibri"/>
      <family val="2"/>
      <scheme val="minor"/>
    </font>
    <font>
      <b/>
      <sz val="10"/>
      <color indexed="9"/>
      <name val="Calibri"/>
      <family val="2"/>
      <scheme val="minor"/>
    </font>
    <font>
      <b/>
      <sz val="12"/>
      <color theme="1"/>
      <name val="Arial"/>
      <family val="2"/>
    </font>
    <font>
      <sz val="12"/>
      <color theme="1"/>
      <name val="Arial"/>
      <family val="2"/>
    </font>
    <font>
      <sz val="10"/>
      <name val="Tahoma"/>
      <family val="2"/>
    </font>
  </fonts>
  <fills count="14">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1F457D"/>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249977111117893"/>
        <bgColor indexed="64"/>
      </patternFill>
    </fill>
  </fills>
  <borders count="77">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3" fillId="0" borderId="0"/>
    <xf numFmtId="0" fontId="14" fillId="0" borderId="0"/>
    <xf numFmtId="0" fontId="18" fillId="0" borderId="0"/>
    <xf numFmtId="0" fontId="28" fillId="0" borderId="0"/>
  </cellStyleXfs>
  <cellXfs count="640">
    <xf numFmtId="0" fontId="0" fillId="0" borderId="0" xfId="0"/>
    <xf numFmtId="0" fontId="4" fillId="0" borderId="0" xfId="0" applyFont="1"/>
    <xf numFmtId="164" fontId="0" fillId="0" borderId="0" xfId="1" applyNumberFormat="1" applyFont="1"/>
    <xf numFmtId="43" fontId="0" fillId="0" borderId="0" xfId="1" applyFont="1"/>
    <xf numFmtId="0" fontId="5" fillId="0" borderId="0" xfId="0" applyFont="1"/>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164" fontId="0" fillId="0" borderId="19" xfId="1" applyNumberFormat="1" applyFont="1" applyFill="1" applyBorder="1"/>
    <xf numFmtId="164" fontId="0" fillId="0" borderId="19" xfId="1" applyNumberFormat="1" applyFont="1" applyFill="1" applyBorder="1" applyAlignment="1">
      <alignment horizontal="right"/>
    </xf>
    <xf numFmtId="164" fontId="0" fillId="0" borderId="13" xfId="1" applyNumberFormat="1" applyFont="1" applyFill="1" applyBorder="1"/>
    <xf numFmtId="164" fontId="0" fillId="0" borderId="13" xfId="1" applyNumberFormat="1" applyFont="1" applyFill="1" applyBorder="1" applyAlignment="1">
      <alignment horizontal="right"/>
    </xf>
    <xf numFmtId="164" fontId="0" fillId="0" borderId="8" xfId="1" applyNumberFormat="1" applyFont="1" applyFill="1" applyBorder="1" applyAlignment="1">
      <alignment horizontal="right"/>
    </xf>
    <xf numFmtId="0" fontId="3" fillId="3" borderId="24" xfId="0" applyFont="1" applyFill="1" applyBorder="1"/>
    <xf numFmtId="164" fontId="3" fillId="3" borderId="26" xfId="1" applyNumberFormat="1" applyFont="1" applyFill="1" applyBorder="1" applyAlignment="1"/>
    <xf numFmtId="0" fontId="0" fillId="0" borderId="21" xfId="0" applyBorder="1"/>
    <xf numFmtId="0" fontId="3" fillId="3" borderId="10" xfId="0" applyFont="1" applyFill="1" applyBorder="1"/>
    <xf numFmtId="164" fontId="3" fillId="3" borderId="13" xfId="1" applyNumberFormat="1" applyFont="1" applyFill="1" applyBorder="1" applyAlignment="1"/>
    <xf numFmtId="0" fontId="2" fillId="0" borderId="0" xfId="0" applyFont="1"/>
    <xf numFmtId="0" fontId="7" fillId="2" borderId="10" xfId="0" applyFont="1" applyFill="1" applyBorder="1" applyAlignment="1">
      <alignment horizontal="center" vertical="center" wrapText="1"/>
    </xf>
    <xf numFmtId="164" fontId="0" fillId="0" borderId="26" xfId="1" applyNumberFormat="1" applyFont="1" applyFill="1" applyBorder="1"/>
    <xf numFmtId="0" fontId="0" fillId="0" borderId="19" xfId="0" applyBorder="1"/>
    <xf numFmtId="0" fontId="7"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7" xfId="0" applyFill="1" applyBorder="1" applyAlignment="1">
      <alignment vertical="center" wrapText="1"/>
    </xf>
    <xf numFmtId="0" fontId="3" fillId="3" borderId="39" xfId="0" applyFont="1" applyFill="1" applyBorder="1"/>
    <xf numFmtId="164" fontId="3" fillId="3" borderId="42" xfId="1" applyNumberFormat="1" applyFont="1" applyFill="1" applyBorder="1" applyAlignment="1"/>
    <xf numFmtId="0" fontId="10" fillId="0" borderId="0" xfId="0" applyFont="1"/>
    <xf numFmtId="0" fontId="7" fillId="2" borderId="46"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7" borderId="46" xfId="0" applyFont="1" applyFill="1" applyBorder="1" applyAlignment="1">
      <alignment horizontal="center" vertical="center" wrapText="1"/>
    </xf>
    <xf numFmtId="0" fontId="7" fillId="7" borderId="8" xfId="0" applyFont="1" applyFill="1" applyBorder="1" applyAlignment="1">
      <alignment horizontal="center" vertical="center" wrapText="1"/>
    </xf>
    <xf numFmtId="164" fontId="7" fillId="7" borderId="12" xfId="1" applyNumberFormat="1" applyFont="1" applyFill="1" applyBorder="1" applyAlignment="1">
      <alignment horizontal="center" vertical="center" wrapText="1"/>
    </xf>
    <xf numFmtId="164" fontId="7" fillId="7" borderId="13" xfId="1" applyNumberFormat="1" applyFont="1" applyFill="1" applyBorder="1" applyAlignment="1">
      <alignment horizontal="center" vertical="center" wrapText="1"/>
    </xf>
    <xf numFmtId="164" fontId="3" fillId="3" borderId="48" xfId="1" applyNumberFormat="1" applyFont="1" applyFill="1" applyBorder="1" applyAlignment="1"/>
    <xf numFmtId="164" fontId="3" fillId="6" borderId="39" xfId="1" applyNumberFormat="1" applyFont="1" applyFill="1" applyBorder="1" applyAlignment="1"/>
    <xf numFmtId="164" fontId="3" fillId="6" borderId="42" xfId="1" applyNumberFormat="1" applyFont="1" applyFill="1" applyBorder="1" applyAlignment="1"/>
    <xf numFmtId="0" fontId="3" fillId="3" borderId="42" xfId="0" applyFont="1" applyFill="1" applyBorder="1"/>
    <xf numFmtId="0" fontId="0" fillId="0" borderId="54" xfId="0" applyBorder="1" applyAlignment="1">
      <alignment horizontal="left" vertical="center" wrapText="1"/>
    </xf>
    <xf numFmtId="0" fontId="3" fillId="3" borderId="53" xfId="0" applyFont="1" applyFill="1" applyBorder="1"/>
    <xf numFmtId="164" fontId="0" fillId="0" borderId="0" xfId="1" applyNumberFormat="1" applyFont="1" applyFill="1" applyBorder="1" applyAlignment="1">
      <alignment horizontal="right"/>
    </xf>
    <xf numFmtId="0" fontId="0" fillId="0" borderId="56" xfId="0" applyBorder="1" applyAlignment="1">
      <alignment horizontal="left" vertical="center" wrapText="1"/>
    </xf>
    <xf numFmtId="0" fontId="0" fillId="0" borderId="55" xfId="0" applyBorder="1" applyAlignment="1">
      <alignment horizontal="left" vertical="center" wrapText="1"/>
    </xf>
    <xf numFmtId="164" fontId="3" fillId="3" borderId="11" xfId="1" applyNumberFormat="1" applyFont="1" applyFill="1" applyBorder="1" applyAlignment="1"/>
    <xf numFmtId="164" fontId="0" fillId="0" borderId="20" xfId="1" applyNumberFormat="1" applyFont="1" applyFill="1" applyBorder="1" applyAlignment="1">
      <alignment horizontal="right"/>
    </xf>
    <xf numFmtId="0" fontId="0" fillId="0" borderId="5" xfId="0" applyBorder="1" applyAlignment="1">
      <alignment horizontal="left" vertical="center" wrapText="1"/>
    </xf>
    <xf numFmtId="0" fontId="3" fillId="3" borderId="58" xfId="0" applyFont="1" applyFill="1" applyBorder="1"/>
    <xf numFmtId="0" fontId="0" fillId="0" borderId="2" xfId="0" applyBorder="1" applyAlignment="1">
      <alignment horizontal="left" vertical="center" wrapText="1"/>
    </xf>
    <xf numFmtId="0" fontId="3" fillId="3" borderId="62" xfId="0" applyFont="1" applyFill="1" applyBorder="1"/>
    <xf numFmtId="0" fontId="3" fillId="3" borderId="64" xfId="0" applyFont="1" applyFill="1" applyBorder="1"/>
    <xf numFmtId="164" fontId="0" fillId="0" borderId="1" xfId="1" applyNumberFormat="1" applyFont="1" applyFill="1" applyBorder="1"/>
    <xf numFmtId="164" fontId="0" fillId="0" borderId="30" xfId="1" applyNumberFormat="1" applyFont="1" applyFill="1" applyBorder="1"/>
    <xf numFmtId="0" fontId="3" fillId="3" borderId="57" xfId="0" applyFont="1" applyFill="1" applyBorder="1"/>
    <xf numFmtId="0" fontId="0" fillId="2" borderId="61" xfId="0" applyFill="1" applyBorder="1" applyAlignment="1">
      <alignment vertical="center" wrapText="1"/>
    </xf>
    <xf numFmtId="0" fontId="3" fillId="3" borderId="1" xfId="0" applyFont="1" applyFill="1" applyBorder="1"/>
    <xf numFmtId="0" fontId="0" fillId="2" borderId="9" xfId="0" applyFill="1" applyBorder="1" applyAlignment="1">
      <alignment vertical="center" wrapText="1"/>
    </xf>
    <xf numFmtId="0" fontId="3" fillId="3" borderId="30" xfId="0" applyFont="1" applyFill="1" applyBorder="1"/>
    <xf numFmtId="164" fontId="3" fillId="3" borderId="47" xfId="1" applyNumberFormat="1" applyFont="1" applyFill="1" applyBorder="1" applyAlignment="1"/>
    <xf numFmtId="164" fontId="3" fillId="3" borderId="63" xfId="1" applyNumberFormat="1" applyFont="1" applyFill="1" applyBorder="1" applyAlignment="1"/>
    <xf numFmtId="0" fontId="3" fillId="3" borderId="50" xfId="0" applyFont="1" applyFill="1" applyBorder="1"/>
    <xf numFmtId="0" fontId="3" fillId="3" borderId="52" xfId="0" applyFont="1" applyFill="1" applyBorder="1"/>
    <xf numFmtId="0" fontId="3" fillId="3" borderId="66" xfId="0" applyFont="1" applyFill="1" applyBorder="1"/>
    <xf numFmtId="0" fontId="0" fillId="2" borderId="53" xfId="0" applyFill="1" applyBorder="1" applyAlignment="1">
      <alignment vertical="center" wrapText="1"/>
    </xf>
    <xf numFmtId="0" fontId="0" fillId="0" borderId="50" xfId="0" applyBorder="1" applyAlignment="1">
      <alignment horizontal="left" vertical="center" wrapText="1"/>
    </xf>
    <xf numFmtId="0" fontId="0" fillId="2" borderId="36" xfId="0" applyFill="1" applyBorder="1" applyAlignment="1">
      <alignment vertical="center" wrapText="1"/>
    </xf>
    <xf numFmtId="0" fontId="0" fillId="2" borderId="64" xfId="0" applyFill="1" applyBorder="1" applyAlignment="1">
      <alignment vertical="center" wrapText="1"/>
    </xf>
    <xf numFmtId="0" fontId="3" fillId="3" borderId="26" xfId="0" applyFont="1" applyFill="1" applyBorder="1"/>
    <xf numFmtId="0" fontId="0" fillId="5" borderId="58" xfId="0" applyFill="1" applyBorder="1" applyAlignment="1">
      <alignment horizontal="left" vertical="center" wrapText="1"/>
    </xf>
    <xf numFmtId="0" fontId="0" fillId="5" borderId="32" xfId="0" applyFill="1" applyBorder="1" applyAlignment="1">
      <alignment horizontal="left" vertical="center" wrapText="1"/>
    </xf>
    <xf numFmtId="0" fontId="0" fillId="5" borderId="12" xfId="0" applyFill="1" applyBorder="1" applyAlignment="1">
      <alignment horizontal="left" vertical="center" wrapText="1"/>
    </xf>
    <xf numFmtId="0" fontId="6" fillId="2" borderId="2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68"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3" fillId="3" borderId="48" xfId="0" applyFont="1" applyFill="1" applyBorder="1"/>
    <xf numFmtId="0" fontId="0" fillId="2" borderId="37" xfId="0" applyFill="1" applyBorder="1" applyAlignment="1">
      <alignment vertical="center" wrapText="1"/>
    </xf>
    <xf numFmtId="0" fontId="0" fillId="2" borderId="69" xfId="0" applyFill="1" applyBorder="1" applyAlignment="1">
      <alignment vertical="center" wrapText="1"/>
    </xf>
    <xf numFmtId="164" fontId="3" fillId="6" borderId="48" xfId="1" applyNumberFormat="1" applyFont="1" applyFill="1" applyBorder="1" applyAlignment="1"/>
    <xf numFmtId="0" fontId="7" fillId="7" borderId="22" xfId="0" applyFont="1" applyFill="1" applyBorder="1" applyAlignment="1">
      <alignment horizontal="center" vertical="center" wrapText="1"/>
    </xf>
    <xf numFmtId="0" fontId="7" fillId="7" borderId="68" xfId="0" applyFont="1" applyFill="1" applyBorder="1" applyAlignment="1">
      <alignment horizontal="center" vertical="center" wrapText="1"/>
    </xf>
    <xf numFmtId="0" fontId="0" fillId="5" borderId="67" xfId="0" applyFill="1" applyBorder="1" applyAlignment="1">
      <alignment horizontal="left" vertical="center" wrapText="1"/>
    </xf>
    <xf numFmtId="0" fontId="0" fillId="5" borderId="45" xfId="0" applyFill="1" applyBorder="1" applyAlignment="1">
      <alignment horizontal="left" vertical="center" wrapText="1"/>
    </xf>
    <xf numFmtId="0" fontId="3" fillId="3" borderId="64" xfId="0" applyFont="1" applyFill="1" applyBorder="1" applyAlignment="1">
      <alignment horizontal="center" vertical="center" wrapText="1"/>
    </xf>
    <xf numFmtId="0" fontId="6" fillId="7" borderId="59" xfId="0" applyFont="1" applyFill="1" applyBorder="1" applyAlignment="1">
      <alignment horizontal="center" vertical="center" wrapText="1"/>
    </xf>
    <xf numFmtId="0" fontId="6" fillId="7" borderId="57" xfId="0" applyFont="1" applyFill="1" applyBorder="1" applyAlignment="1">
      <alignment horizontal="center" vertical="center" wrapText="1"/>
    </xf>
    <xf numFmtId="0" fontId="0" fillId="0" borderId="14" xfId="0" applyBorder="1" applyAlignment="1">
      <alignment vertical="center" wrapText="1"/>
    </xf>
    <xf numFmtId="164" fontId="0" fillId="0" borderId="7" xfId="1" applyNumberFormat="1" applyFont="1" applyFill="1" applyBorder="1" applyAlignment="1">
      <alignment horizontal="right"/>
    </xf>
    <xf numFmtId="164" fontId="0" fillId="0" borderId="11" xfId="1" applyNumberFormat="1" applyFont="1" applyFill="1" applyBorder="1"/>
    <xf numFmtId="0" fontId="0" fillId="0" borderId="59" xfId="0" applyBorder="1" applyAlignment="1">
      <alignment horizontal="left" vertical="center" wrapText="1"/>
    </xf>
    <xf numFmtId="164" fontId="0" fillId="8" borderId="44" xfId="1" applyNumberFormat="1" applyFont="1" applyFill="1" applyBorder="1"/>
    <xf numFmtId="164" fontId="0" fillId="0" borderId="15" xfId="1" applyNumberFormat="1" applyFont="1" applyFill="1" applyBorder="1"/>
    <xf numFmtId="164" fontId="0" fillId="0" borderId="44" xfId="1" applyNumberFormat="1" applyFont="1" applyFill="1" applyBorder="1"/>
    <xf numFmtId="0" fontId="0" fillId="0" borderId="5" xfId="0" applyFill="1" applyBorder="1" applyAlignment="1">
      <alignment horizontal="left" vertical="center" wrapText="1"/>
    </xf>
    <xf numFmtId="0" fontId="0" fillId="6" borderId="6" xfId="0" applyFill="1" applyBorder="1" applyAlignment="1">
      <alignment vertical="center"/>
    </xf>
    <xf numFmtId="164" fontId="0" fillId="6" borderId="43" xfId="1" applyNumberFormat="1" applyFont="1" applyFill="1" applyBorder="1"/>
    <xf numFmtId="0" fontId="0" fillId="6" borderId="36" xfId="0" applyFill="1" applyBorder="1" applyAlignment="1">
      <alignment vertical="center"/>
    </xf>
    <xf numFmtId="0" fontId="0" fillId="6" borderId="64" xfId="0" applyFill="1" applyBorder="1" applyAlignment="1">
      <alignment vertical="center"/>
    </xf>
    <xf numFmtId="0" fontId="0" fillId="6" borderId="7" xfId="0" applyFill="1" applyBorder="1" applyAlignment="1">
      <alignment vertical="center"/>
    </xf>
    <xf numFmtId="0" fontId="0" fillId="6" borderId="10" xfId="0" applyFill="1" applyBorder="1" applyAlignment="1">
      <alignment vertical="center"/>
    </xf>
    <xf numFmtId="0" fontId="0" fillId="6" borderId="11" xfId="0" applyFill="1" applyBorder="1" applyAlignment="1">
      <alignment vertical="center"/>
    </xf>
    <xf numFmtId="0" fontId="0" fillId="6" borderId="20" xfId="0" applyFill="1" applyBorder="1" applyAlignment="1">
      <alignment vertical="center"/>
    </xf>
    <xf numFmtId="0" fontId="0" fillId="6" borderId="43" xfId="0" applyFill="1" applyBorder="1" applyAlignment="1">
      <alignment vertical="center"/>
    </xf>
    <xf numFmtId="0" fontId="0" fillId="0" borderId="59" xfId="0" applyBorder="1" applyAlignment="1">
      <alignment horizontal="left" vertical="center" wrapText="1"/>
    </xf>
    <xf numFmtId="0" fontId="6" fillId="7" borderId="62" xfId="0" applyFont="1" applyFill="1" applyBorder="1" applyAlignment="1">
      <alignment horizontal="center" vertical="center" wrapText="1"/>
    </xf>
    <xf numFmtId="0" fontId="6" fillId="7" borderId="1" xfId="0" applyFont="1" applyFill="1" applyBorder="1" applyAlignment="1">
      <alignment horizontal="center" vertical="center" wrapText="1"/>
    </xf>
    <xf numFmtId="164" fontId="0" fillId="0" borderId="27" xfId="1" applyNumberFormat="1" applyFont="1" applyFill="1" applyBorder="1" applyAlignment="1">
      <alignment horizontal="right"/>
    </xf>
    <xf numFmtId="0" fontId="6" fillId="7" borderId="44" xfId="0" applyFont="1" applyFill="1" applyBorder="1" applyAlignment="1">
      <alignment horizontal="center" vertical="center" wrapText="1"/>
    </xf>
    <xf numFmtId="0" fontId="6" fillId="7" borderId="63" xfId="0" applyFont="1" applyFill="1" applyBorder="1" applyAlignment="1">
      <alignment horizontal="center" vertical="center" wrapText="1"/>
    </xf>
    <xf numFmtId="0" fontId="7" fillId="2" borderId="7" xfId="0" applyFont="1" applyFill="1" applyBorder="1" applyAlignment="1">
      <alignment horizontal="center" vertical="center" wrapText="1"/>
    </xf>
    <xf numFmtId="5" fontId="0" fillId="6" borderId="19" xfId="0" applyNumberFormat="1" applyFill="1" applyBorder="1" applyAlignment="1">
      <alignment vertical="center"/>
    </xf>
    <xf numFmtId="5" fontId="3" fillId="3" borderId="57" xfId="0" applyNumberFormat="1" applyFont="1" applyFill="1" applyBorder="1"/>
    <xf numFmtId="5" fontId="0" fillId="2" borderId="61" xfId="0" applyNumberFormat="1" applyFill="1" applyBorder="1" applyAlignment="1">
      <alignment vertical="center" wrapText="1"/>
    </xf>
    <xf numFmtId="5" fontId="0" fillId="2" borderId="8" xfId="0" applyNumberFormat="1" applyFill="1" applyBorder="1" applyAlignment="1">
      <alignment vertical="center" wrapText="1"/>
    </xf>
    <xf numFmtId="5" fontId="3" fillId="3" borderId="28" xfId="0" applyNumberFormat="1" applyFont="1" applyFill="1" applyBorder="1"/>
    <xf numFmtId="5" fontId="0" fillId="6" borderId="6" xfId="0" applyNumberFormat="1" applyFill="1" applyBorder="1" applyAlignment="1">
      <alignment vertical="center"/>
    </xf>
    <xf numFmtId="5" fontId="0" fillId="6" borderId="8" xfId="0" applyNumberFormat="1" applyFill="1" applyBorder="1" applyAlignment="1">
      <alignment vertical="center"/>
    </xf>
    <xf numFmtId="5" fontId="0" fillId="0" borderId="26" xfId="0" applyNumberFormat="1" applyBorder="1" applyAlignment="1">
      <alignment vertical="center"/>
    </xf>
    <xf numFmtId="5" fontId="0" fillId="6" borderId="21" xfId="0" applyNumberFormat="1" applyFill="1" applyBorder="1" applyAlignment="1">
      <alignment vertical="center"/>
    </xf>
    <xf numFmtId="5" fontId="0" fillId="6" borderId="39" xfId="0" applyNumberFormat="1" applyFill="1" applyBorder="1" applyAlignment="1">
      <alignment vertical="center"/>
    </xf>
    <xf numFmtId="5" fontId="0" fillId="6" borderId="42" xfId="0" applyNumberFormat="1" applyFill="1" applyBorder="1" applyAlignment="1">
      <alignment vertical="center"/>
    </xf>
    <xf numFmtId="5" fontId="3" fillId="3" borderId="24" xfId="0" applyNumberFormat="1" applyFont="1" applyFill="1" applyBorder="1"/>
    <xf numFmtId="5" fontId="3" fillId="3" borderId="26" xfId="0" applyNumberFormat="1" applyFont="1" applyFill="1" applyBorder="1"/>
    <xf numFmtId="5" fontId="0" fillId="2" borderId="6" xfId="0" applyNumberFormat="1" applyFill="1" applyBorder="1" applyAlignment="1">
      <alignment vertical="center" wrapText="1"/>
    </xf>
    <xf numFmtId="0" fontId="6" fillId="2" borderId="21"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7" fillId="2" borderId="13" xfId="1" applyNumberFormat="1" applyFont="1" applyFill="1" applyBorder="1" applyAlignment="1">
      <alignment horizontal="center" vertical="center" wrapText="1"/>
    </xf>
    <xf numFmtId="164" fontId="7" fillId="7" borderId="11" xfId="1" applyNumberFormat="1" applyFont="1" applyFill="1" applyBorder="1" applyAlignment="1">
      <alignment horizontal="center" vertical="center" wrapText="1"/>
    </xf>
    <xf numFmtId="0" fontId="0" fillId="6" borderId="1" xfId="0" applyFill="1" applyBorder="1" applyAlignment="1">
      <alignment vertical="center"/>
    </xf>
    <xf numFmtId="164" fontId="0" fillId="0" borderId="45" xfId="1" applyNumberFormat="1" applyFont="1" applyBorder="1" applyAlignment="1">
      <alignment vertical="center"/>
    </xf>
    <xf numFmtId="164" fontId="0" fillId="0" borderId="45" xfId="1" applyNumberFormat="1" applyFont="1" applyFill="1" applyBorder="1" applyAlignment="1">
      <alignment horizontal="right"/>
    </xf>
    <xf numFmtId="164" fontId="0" fillId="6" borderId="53" xfId="1" applyNumberFormat="1" applyFont="1" applyFill="1" applyBorder="1" applyAlignment="1">
      <alignment vertical="center"/>
    </xf>
    <xf numFmtId="164" fontId="0" fillId="0" borderId="28" xfId="1" applyNumberFormat="1" applyFont="1" applyBorder="1" applyAlignment="1">
      <alignment vertical="center"/>
    </xf>
    <xf numFmtId="164" fontId="0" fillId="6" borderId="19" xfId="1" applyNumberFormat="1" applyFont="1" applyFill="1" applyBorder="1" applyAlignment="1">
      <alignment vertical="center"/>
    </xf>
    <xf numFmtId="164" fontId="0" fillId="0" borderId="29" xfId="1" applyNumberFormat="1" applyFont="1" applyFill="1" applyBorder="1" applyAlignment="1">
      <alignment horizontal="right"/>
    </xf>
    <xf numFmtId="164" fontId="0" fillId="6" borderId="19" xfId="1" applyNumberFormat="1" applyFont="1" applyFill="1" applyBorder="1" applyAlignment="1">
      <alignment horizontal="right"/>
    </xf>
    <xf numFmtId="164" fontId="0" fillId="8" borderId="59" xfId="1" applyNumberFormat="1" applyFont="1" applyFill="1" applyBorder="1" applyAlignment="1">
      <alignment vertical="center"/>
    </xf>
    <xf numFmtId="164" fontId="0" fillId="8" borderId="17" xfId="1" applyNumberFormat="1" applyFont="1" applyFill="1" applyBorder="1" applyAlignment="1">
      <alignment vertical="center"/>
    </xf>
    <xf numFmtId="164" fontId="0" fillId="8" borderId="0" xfId="1" applyNumberFormat="1" applyFont="1" applyFill="1" applyBorder="1" applyAlignment="1">
      <alignment horizontal="right"/>
    </xf>
    <xf numFmtId="164" fontId="0" fillId="8" borderId="17" xfId="1" applyNumberFormat="1" applyFont="1" applyFill="1" applyBorder="1" applyAlignment="1">
      <alignment horizontal="right"/>
    </xf>
    <xf numFmtId="164" fontId="0" fillId="0" borderId="62" xfId="1" applyNumberFormat="1" applyFont="1" applyBorder="1" applyAlignment="1">
      <alignment vertical="center"/>
    </xf>
    <xf numFmtId="164" fontId="0" fillId="0" borderId="53" xfId="1" applyNumberFormat="1" applyFont="1" applyBorder="1" applyAlignment="1">
      <alignment vertical="center"/>
    </xf>
    <xf numFmtId="164" fontId="0" fillId="0" borderId="53" xfId="1" applyNumberFormat="1" applyFont="1" applyFill="1" applyBorder="1" applyAlignment="1">
      <alignment horizontal="right"/>
    </xf>
    <xf numFmtId="164" fontId="0" fillId="0" borderId="71" xfId="1" applyNumberFormat="1" applyFont="1" applyBorder="1" applyAlignment="1">
      <alignment vertical="center"/>
    </xf>
    <xf numFmtId="164" fontId="0" fillId="0" borderId="13" xfId="1" applyNumberFormat="1" applyFont="1" applyBorder="1" applyAlignment="1">
      <alignment vertical="center"/>
    </xf>
    <xf numFmtId="164" fontId="0" fillId="0" borderId="67" xfId="1" applyNumberFormat="1" applyFont="1" applyFill="1" applyBorder="1" applyAlignment="1">
      <alignment horizontal="right"/>
    </xf>
    <xf numFmtId="164" fontId="0" fillId="0" borderId="0" xfId="1" applyNumberFormat="1" applyFont="1" applyBorder="1" applyAlignment="1">
      <alignment vertical="center"/>
    </xf>
    <xf numFmtId="164" fontId="0" fillId="0" borderId="2" xfId="1" applyNumberFormat="1" applyFont="1" applyBorder="1" applyAlignment="1">
      <alignment vertical="center"/>
    </xf>
    <xf numFmtId="164" fontId="0" fillId="0" borderId="23" xfId="1" applyNumberFormat="1" applyFont="1" applyBorder="1" applyAlignment="1">
      <alignment vertical="center"/>
    </xf>
    <xf numFmtId="164" fontId="3" fillId="3" borderId="57" xfId="1" applyNumberFormat="1" applyFont="1" applyFill="1" applyBorder="1"/>
    <xf numFmtId="164" fontId="3" fillId="3" borderId="42" xfId="1" applyNumberFormat="1" applyFont="1" applyFill="1" applyBorder="1"/>
    <xf numFmtId="164" fontId="0" fillId="2" borderId="61" xfId="1" applyNumberFormat="1" applyFont="1" applyFill="1" applyBorder="1" applyAlignment="1">
      <alignment vertical="center" wrapText="1"/>
    </xf>
    <xf numFmtId="164" fontId="0" fillId="2" borderId="8" xfId="1" applyNumberFormat="1" applyFont="1" applyFill="1" applyBorder="1" applyAlignment="1">
      <alignment vertical="center" wrapText="1"/>
    </xf>
    <xf numFmtId="164" fontId="0" fillId="2" borderId="65" xfId="1" applyNumberFormat="1" applyFont="1" applyFill="1" applyBorder="1" applyAlignment="1">
      <alignment vertical="center" wrapText="1"/>
    </xf>
    <xf numFmtId="164" fontId="0" fillId="2" borderId="9" xfId="1" applyNumberFormat="1" applyFont="1" applyFill="1" applyBorder="1" applyAlignment="1">
      <alignment vertical="center" wrapText="1"/>
    </xf>
    <xf numFmtId="164" fontId="3" fillId="3" borderId="28" xfId="1" applyNumberFormat="1" applyFont="1" applyFill="1" applyBorder="1"/>
    <xf numFmtId="164" fontId="3" fillId="3" borderId="19" xfId="1" applyNumberFormat="1" applyFont="1" applyFill="1" applyBorder="1"/>
    <xf numFmtId="164" fontId="0" fillId="0" borderId="46" xfId="1" applyNumberFormat="1" applyFont="1" applyBorder="1" applyAlignment="1">
      <alignment vertical="center"/>
    </xf>
    <xf numFmtId="164" fontId="0" fillId="0" borderId="8" xfId="1" applyNumberFormat="1" applyFont="1" applyBorder="1" applyAlignment="1">
      <alignment vertical="center"/>
    </xf>
    <xf numFmtId="164" fontId="0" fillId="0" borderId="25" xfId="1" applyNumberFormat="1" applyFont="1" applyBorder="1" applyAlignment="1">
      <alignment vertical="center"/>
    </xf>
    <xf numFmtId="164" fontId="0" fillId="0" borderId="26" xfId="1" applyNumberFormat="1" applyFont="1" applyBorder="1" applyAlignment="1">
      <alignment vertical="center"/>
    </xf>
    <xf numFmtId="164" fontId="0" fillId="0" borderId="26" xfId="1" applyNumberFormat="1" applyFont="1" applyFill="1" applyBorder="1" applyAlignment="1">
      <alignment horizontal="right"/>
    </xf>
    <xf numFmtId="164" fontId="0" fillId="0" borderId="35" xfId="1" applyNumberFormat="1" applyFont="1" applyBorder="1" applyAlignment="1">
      <alignment vertical="center"/>
    </xf>
    <xf numFmtId="164" fontId="0" fillId="0" borderId="19" xfId="1" applyNumberFormat="1" applyFont="1" applyBorder="1" applyAlignment="1">
      <alignment vertical="center"/>
    </xf>
    <xf numFmtId="164" fontId="0" fillId="0" borderId="12" xfId="1" applyNumberFormat="1" applyFont="1" applyBorder="1" applyAlignment="1">
      <alignment vertical="center"/>
    </xf>
    <xf numFmtId="164" fontId="3" fillId="3" borderId="39" xfId="1" applyNumberFormat="1" applyFont="1" applyFill="1" applyBorder="1"/>
    <xf numFmtId="164" fontId="0" fillId="2" borderId="36" xfId="1" applyNumberFormat="1" applyFont="1" applyFill="1" applyBorder="1" applyAlignment="1">
      <alignment vertical="center" wrapText="1"/>
    </xf>
    <xf numFmtId="164" fontId="0" fillId="2" borderId="53" xfId="1" applyNumberFormat="1" applyFont="1" applyFill="1" applyBorder="1" applyAlignment="1">
      <alignment vertical="center" wrapText="1"/>
    </xf>
    <xf numFmtId="164" fontId="0" fillId="2" borderId="64" xfId="1" applyNumberFormat="1" applyFont="1" applyFill="1" applyBorder="1" applyAlignment="1">
      <alignment vertical="center" wrapText="1"/>
    </xf>
    <xf numFmtId="164" fontId="0" fillId="6" borderId="6" xfId="1" applyNumberFormat="1" applyFont="1" applyFill="1" applyBorder="1" applyAlignment="1">
      <alignment vertical="center"/>
    </xf>
    <xf numFmtId="164" fontId="0" fillId="6" borderId="8" xfId="1" applyNumberFormat="1" applyFont="1" applyFill="1" applyBorder="1" applyAlignment="1">
      <alignment vertical="center"/>
    </xf>
    <xf numFmtId="164" fontId="0" fillId="6" borderId="8" xfId="1" applyNumberFormat="1" applyFont="1" applyFill="1" applyBorder="1" applyAlignment="1">
      <alignment horizontal="right"/>
    </xf>
    <xf numFmtId="164" fontId="0" fillId="6" borderId="8" xfId="1" applyNumberFormat="1" applyFont="1" applyFill="1" applyBorder="1"/>
    <xf numFmtId="164" fontId="0" fillId="0" borderId="24" xfId="1" applyNumberFormat="1" applyFont="1" applyBorder="1" applyAlignment="1">
      <alignment vertical="center"/>
    </xf>
    <xf numFmtId="164" fontId="0" fillId="6" borderId="21" xfId="1" applyNumberFormat="1" applyFont="1" applyFill="1" applyBorder="1" applyAlignment="1">
      <alignment vertical="center"/>
    </xf>
    <xf numFmtId="164" fontId="0" fillId="6" borderId="19" xfId="1" applyNumberFormat="1" applyFont="1" applyFill="1" applyBorder="1"/>
    <xf numFmtId="164" fontId="0" fillId="6" borderId="39" xfId="1" applyNumberFormat="1" applyFont="1" applyFill="1" applyBorder="1" applyAlignment="1">
      <alignment vertical="center"/>
    </xf>
    <xf numFmtId="164" fontId="0" fillId="6" borderId="42" xfId="1" applyNumberFormat="1" applyFont="1" applyFill="1" applyBorder="1" applyAlignment="1">
      <alignment vertical="center"/>
    </xf>
    <xf numFmtId="164" fontId="0" fillId="6" borderId="42" xfId="1" applyNumberFormat="1" applyFont="1" applyFill="1" applyBorder="1" applyAlignment="1">
      <alignment horizontal="right"/>
    </xf>
    <xf numFmtId="164" fontId="0" fillId="6" borderId="42" xfId="1" applyNumberFormat="1" applyFont="1" applyFill="1" applyBorder="1"/>
    <xf numFmtId="164" fontId="3" fillId="3" borderId="24" xfId="1" applyNumberFormat="1" applyFont="1" applyFill="1" applyBorder="1"/>
    <xf numFmtId="164" fontId="3" fillId="3" borderId="26" xfId="1" applyNumberFormat="1" applyFont="1" applyFill="1" applyBorder="1"/>
    <xf numFmtId="164" fontId="3" fillId="3" borderId="10" xfId="1" applyNumberFormat="1" applyFont="1" applyFill="1" applyBorder="1"/>
    <xf numFmtId="164" fontId="3" fillId="3" borderId="13" xfId="1" applyNumberFormat="1" applyFont="1" applyFill="1" applyBorder="1"/>
    <xf numFmtId="164" fontId="0" fillId="2" borderId="6" xfId="1" applyNumberFormat="1" applyFont="1" applyFill="1" applyBorder="1" applyAlignment="1">
      <alignment vertical="center" wrapText="1"/>
    </xf>
    <xf numFmtId="164" fontId="0" fillId="2" borderId="7" xfId="1" applyNumberFormat="1" applyFont="1" applyFill="1" applyBorder="1" applyAlignment="1">
      <alignment vertical="center" wrapText="1"/>
    </xf>
    <xf numFmtId="166" fontId="0" fillId="0" borderId="53" xfId="1" applyNumberFormat="1" applyFont="1" applyFill="1" applyBorder="1"/>
    <xf numFmtId="164" fontId="0" fillId="0" borderId="23" xfId="1" applyNumberFormat="1" applyFont="1" applyFill="1" applyBorder="1" applyAlignment="1">
      <alignment horizontal="right"/>
    </xf>
    <xf numFmtId="164" fontId="0" fillId="0" borderId="4" xfId="1" applyNumberFormat="1" applyFont="1" applyBorder="1" applyAlignment="1">
      <alignment vertical="center"/>
    </xf>
    <xf numFmtId="164" fontId="0" fillId="0" borderId="17" xfId="1" applyNumberFormat="1" applyFont="1" applyBorder="1" applyAlignment="1">
      <alignment vertical="center"/>
    </xf>
    <xf numFmtId="164" fontId="0" fillId="0" borderId="6" xfId="1" applyNumberFormat="1" applyFont="1" applyBorder="1" applyAlignment="1">
      <alignment vertical="center"/>
    </xf>
    <xf numFmtId="164" fontId="0" fillId="0" borderId="21" xfId="1" applyNumberFormat="1" applyFont="1" applyBorder="1" applyAlignment="1">
      <alignment vertical="center"/>
    </xf>
    <xf numFmtId="167" fontId="0" fillId="0" borderId="3" xfId="3" applyNumberFormat="1" applyFont="1" applyBorder="1" applyAlignment="1">
      <alignment vertical="center"/>
    </xf>
    <xf numFmtId="167" fontId="0" fillId="0" borderId="44" xfId="3" applyNumberFormat="1" applyFont="1" applyBorder="1" applyAlignment="1">
      <alignment vertical="center"/>
    </xf>
    <xf numFmtId="167" fontId="3" fillId="3" borderId="63" xfId="3" applyNumberFormat="1" applyFont="1" applyFill="1" applyBorder="1"/>
    <xf numFmtId="167" fontId="0" fillId="2" borderId="9" xfId="3" applyNumberFormat="1" applyFont="1" applyFill="1" applyBorder="1" applyAlignment="1">
      <alignment vertical="center" wrapText="1"/>
    </xf>
    <xf numFmtId="167" fontId="3" fillId="3" borderId="30" xfId="3" applyNumberFormat="1" applyFont="1" applyFill="1" applyBorder="1"/>
    <xf numFmtId="167" fontId="0" fillId="0" borderId="20" xfId="3" applyNumberFormat="1" applyFont="1" applyBorder="1" applyAlignment="1">
      <alignment vertical="center"/>
    </xf>
    <xf numFmtId="167" fontId="0" fillId="6" borderId="7" xfId="3" applyNumberFormat="1" applyFont="1" applyFill="1" applyBorder="1" applyAlignment="1">
      <alignment vertical="center"/>
    </xf>
    <xf numFmtId="167" fontId="0" fillId="0" borderId="27" xfId="3" applyNumberFormat="1" applyFont="1" applyBorder="1" applyAlignment="1">
      <alignment vertical="center"/>
    </xf>
    <xf numFmtId="167" fontId="0" fillId="6" borderId="20" xfId="3" applyNumberFormat="1" applyFont="1" applyFill="1" applyBorder="1" applyAlignment="1">
      <alignment vertical="center"/>
    </xf>
    <xf numFmtId="167" fontId="0" fillId="6" borderId="43" xfId="3" applyNumberFormat="1" applyFont="1" applyFill="1" applyBorder="1" applyAlignment="1">
      <alignment vertical="center"/>
    </xf>
    <xf numFmtId="167" fontId="3" fillId="3" borderId="27" xfId="3" applyNumberFormat="1" applyFont="1" applyFill="1" applyBorder="1"/>
    <xf numFmtId="167" fontId="0" fillId="2" borderId="7" xfId="3" applyNumberFormat="1" applyFont="1" applyFill="1" applyBorder="1" applyAlignment="1">
      <alignment vertical="center" wrapText="1"/>
    </xf>
    <xf numFmtId="164" fontId="0" fillId="0" borderId="4" xfId="1" applyNumberFormat="1" applyFont="1" applyFill="1" applyBorder="1" applyAlignment="1">
      <alignment vertical="center"/>
    </xf>
    <xf numFmtId="164" fontId="0" fillId="0" borderId="23" xfId="1" applyNumberFormat="1" applyFont="1" applyFill="1" applyBorder="1" applyAlignment="1">
      <alignment vertical="center"/>
    </xf>
    <xf numFmtId="164" fontId="0" fillId="0" borderId="3" xfId="1" applyNumberFormat="1" applyFont="1" applyFill="1" applyBorder="1" applyAlignment="1">
      <alignment vertical="center"/>
    </xf>
    <xf numFmtId="164" fontId="3" fillId="3" borderId="23" xfId="1" applyNumberFormat="1" applyFont="1" applyFill="1" applyBorder="1" applyAlignment="1"/>
    <xf numFmtId="166" fontId="0" fillId="0" borderId="13" xfId="1" applyNumberFormat="1" applyFont="1" applyFill="1" applyBorder="1"/>
    <xf numFmtId="166" fontId="0" fillId="0" borderId="17" xfId="1" applyNumberFormat="1" applyFont="1" applyFill="1" applyBorder="1"/>
    <xf numFmtId="166" fontId="0" fillId="0" borderId="23" xfId="1" applyNumberFormat="1" applyFont="1" applyFill="1" applyBorder="1" applyAlignment="1">
      <alignment vertical="center"/>
    </xf>
    <xf numFmtId="166" fontId="3" fillId="3" borderId="42" xfId="1" applyNumberFormat="1" applyFont="1" applyFill="1" applyBorder="1" applyAlignment="1"/>
    <xf numFmtId="166" fontId="0" fillId="2" borderId="8" xfId="1" applyNumberFormat="1" applyFont="1" applyFill="1" applyBorder="1" applyAlignment="1">
      <alignment vertical="center" wrapText="1"/>
    </xf>
    <xf numFmtId="166" fontId="0" fillId="0" borderId="8" xfId="1" applyNumberFormat="1" applyFont="1" applyFill="1" applyBorder="1"/>
    <xf numFmtId="166" fontId="0" fillId="0" borderId="26" xfId="1" applyNumberFormat="1" applyFont="1" applyFill="1" applyBorder="1"/>
    <xf numFmtId="166" fontId="0" fillId="0" borderId="19" xfId="1" applyNumberFormat="1" applyFont="1" applyFill="1" applyBorder="1"/>
    <xf numFmtId="166" fontId="0" fillId="2" borderId="53" xfId="1" applyNumberFormat="1" applyFont="1" applyFill="1" applyBorder="1" applyAlignment="1">
      <alignment vertical="center" wrapText="1"/>
    </xf>
    <xf numFmtId="166" fontId="0" fillId="6" borderId="8" xfId="1" applyNumberFormat="1" applyFont="1" applyFill="1" applyBorder="1"/>
    <xf numFmtId="166" fontId="0" fillId="6" borderId="19" xfId="1" applyNumberFormat="1" applyFont="1" applyFill="1" applyBorder="1"/>
    <xf numFmtId="166" fontId="0" fillId="6" borderId="42" xfId="1" applyNumberFormat="1" applyFont="1" applyFill="1" applyBorder="1"/>
    <xf numFmtId="166" fontId="3" fillId="3" borderId="26" xfId="1" applyNumberFormat="1" applyFont="1" applyFill="1" applyBorder="1"/>
    <xf numFmtId="166" fontId="3" fillId="3" borderId="13" xfId="1" applyNumberFormat="1" applyFont="1" applyFill="1" applyBorder="1" applyAlignment="1"/>
    <xf numFmtId="164" fontId="0" fillId="0" borderId="17" xfId="1" applyNumberFormat="1" applyFont="1" applyFill="1" applyBorder="1" applyAlignment="1">
      <alignment vertical="center"/>
    </xf>
    <xf numFmtId="0" fontId="0" fillId="0" borderId="28" xfId="0" applyBorder="1" applyAlignment="1">
      <alignment horizontal="left" vertical="center" wrapText="1"/>
    </xf>
    <xf numFmtId="0" fontId="6" fillId="7" borderId="62" xfId="0" applyFont="1" applyFill="1" applyBorder="1" applyAlignment="1">
      <alignment horizontal="center" vertical="center" wrapText="1"/>
    </xf>
    <xf numFmtId="0" fontId="6" fillId="7" borderId="1" xfId="0" applyFont="1" applyFill="1" applyBorder="1" applyAlignment="1">
      <alignment horizontal="center" vertical="center" wrapText="1"/>
    </xf>
    <xf numFmtId="164" fontId="0" fillId="6" borderId="13" xfId="1" applyNumberFormat="1" applyFont="1" applyFill="1" applyBorder="1" applyAlignment="1">
      <alignment vertical="center"/>
    </xf>
    <xf numFmtId="0" fontId="0" fillId="0" borderId="9" xfId="0" applyBorder="1" applyAlignment="1">
      <alignment horizontal="left" vertical="center" wrapText="1"/>
    </xf>
    <xf numFmtId="0" fontId="0" fillId="0" borderId="63" xfId="0" applyBorder="1" applyAlignment="1">
      <alignment horizontal="left" vertical="center" wrapText="1"/>
    </xf>
    <xf numFmtId="164" fontId="0" fillId="0" borderId="4" xfId="1" applyNumberFormat="1" applyFont="1" applyFill="1" applyBorder="1" applyAlignment="1">
      <alignment horizontal="right"/>
    </xf>
    <xf numFmtId="164" fontId="0" fillId="0" borderId="3" xfId="1" applyNumberFormat="1" applyFont="1" applyFill="1" applyBorder="1"/>
    <xf numFmtId="167" fontId="0" fillId="8" borderId="23" xfId="3" applyNumberFormat="1" applyFont="1" applyFill="1" applyBorder="1" applyAlignment="1">
      <alignment horizontal="right"/>
    </xf>
    <xf numFmtId="0" fontId="0" fillId="0" borderId="73" xfId="0" applyFill="1" applyBorder="1" applyAlignment="1">
      <alignment vertical="center" wrapText="1"/>
    </xf>
    <xf numFmtId="164" fontId="0" fillId="0" borderId="66" xfId="1" applyNumberFormat="1" applyFont="1" applyBorder="1" applyAlignment="1">
      <alignment vertical="center"/>
    </xf>
    <xf numFmtId="164" fontId="0" fillId="6" borderId="33" xfId="1" applyNumberFormat="1" applyFont="1" applyFill="1" applyBorder="1" applyAlignment="1">
      <alignment vertical="center"/>
    </xf>
    <xf numFmtId="164" fontId="0" fillId="0" borderId="60" xfId="1" applyNumberFormat="1" applyFont="1" applyFill="1" applyBorder="1" applyAlignment="1">
      <alignment horizontal="right"/>
    </xf>
    <xf numFmtId="166" fontId="0" fillId="0" borderId="33" xfId="1" applyNumberFormat="1" applyFont="1" applyFill="1" applyBorder="1"/>
    <xf numFmtId="164" fontId="0" fillId="0" borderId="74" xfId="1" applyNumberFormat="1" applyFont="1" applyFill="1" applyBorder="1"/>
    <xf numFmtId="0" fontId="0" fillId="0" borderId="54" xfId="0" applyFill="1" applyBorder="1"/>
    <xf numFmtId="164" fontId="0" fillId="8" borderId="2" xfId="1" applyNumberFormat="1" applyFont="1" applyFill="1" applyBorder="1" applyAlignment="1">
      <alignment vertical="center"/>
    </xf>
    <xf numFmtId="164" fontId="0" fillId="8" borderId="23" xfId="1" applyNumberFormat="1" applyFont="1" applyFill="1" applyBorder="1" applyAlignment="1">
      <alignment vertical="center"/>
    </xf>
    <xf numFmtId="164" fontId="0" fillId="8" borderId="4" xfId="1" applyNumberFormat="1" applyFont="1" applyFill="1" applyBorder="1" applyAlignment="1">
      <alignment horizontal="right"/>
    </xf>
    <xf numFmtId="166" fontId="0" fillId="8" borderId="23" xfId="1" applyNumberFormat="1" applyFont="1" applyFill="1" applyBorder="1"/>
    <xf numFmtId="164" fontId="0" fillId="8" borderId="3" xfId="1" applyNumberFormat="1" applyFont="1" applyFill="1" applyBorder="1"/>
    <xf numFmtId="167" fontId="0" fillId="6" borderId="53" xfId="3" applyNumberFormat="1" applyFont="1" applyFill="1" applyBorder="1" applyAlignment="1">
      <alignment horizontal="right"/>
    </xf>
    <xf numFmtId="167" fontId="0" fillId="6" borderId="19" xfId="3" applyNumberFormat="1" applyFont="1" applyFill="1" applyBorder="1" applyAlignment="1">
      <alignment horizontal="right"/>
    </xf>
    <xf numFmtId="167" fontId="0" fillId="8" borderId="17" xfId="3" applyNumberFormat="1" applyFont="1" applyFill="1" applyBorder="1" applyAlignment="1">
      <alignment horizontal="right"/>
    </xf>
    <xf numFmtId="167" fontId="0" fillId="0" borderId="23" xfId="3" applyNumberFormat="1" applyFont="1" applyFill="1" applyBorder="1" applyAlignment="1">
      <alignment horizontal="right"/>
    </xf>
    <xf numFmtId="167" fontId="0" fillId="0" borderId="23" xfId="3" applyNumberFormat="1" applyFont="1" applyFill="1" applyBorder="1" applyAlignment="1">
      <alignment horizontal="right" vertical="center"/>
    </xf>
    <xf numFmtId="167" fontId="3" fillId="3" borderId="42" xfId="3" applyNumberFormat="1" applyFont="1" applyFill="1" applyBorder="1" applyAlignment="1">
      <alignment horizontal="right"/>
    </xf>
    <xf numFmtId="167" fontId="0" fillId="2" borderId="8" xfId="3" applyNumberFormat="1" applyFont="1" applyFill="1" applyBorder="1" applyAlignment="1">
      <alignment horizontal="right" vertical="center" wrapText="1"/>
    </xf>
    <xf numFmtId="167" fontId="0" fillId="0" borderId="53" xfId="3" applyNumberFormat="1" applyFont="1" applyFill="1" applyBorder="1" applyAlignment="1">
      <alignment horizontal="right"/>
    </xf>
    <xf numFmtId="167" fontId="0" fillId="0" borderId="8" xfId="3" applyNumberFormat="1" applyFont="1" applyFill="1" applyBorder="1" applyAlignment="1">
      <alignment horizontal="right"/>
    </xf>
    <xf numFmtId="167" fontId="0" fillId="0" borderId="26" xfId="3" applyNumberFormat="1" applyFont="1" applyFill="1" applyBorder="1" applyAlignment="1">
      <alignment horizontal="right"/>
    </xf>
    <xf numFmtId="167" fontId="0" fillId="0" borderId="19" xfId="3" applyNumberFormat="1" applyFont="1" applyFill="1" applyBorder="1" applyAlignment="1">
      <alignment horizontal="right"/>
    </xf>
    <xf numFmtId="167" fontId="0" fillId="0" borderId="13" xfId="3" applyNumberFormat="1" applyFont="1" applyFill="1" applyBorder="1" applyAlignment="1">
      <alignment horizontal="right"/>
    </xf>
    <xf numFmtId="167" fontId="0" fillId="2" borderId="53" xfId="3" applyNumberFormat="1" applyFont="1" applyFill="1" applyBorder="1" applyAlignment="1">
      <alignment horizontal="right" vertical="center" wrapText="1"/>
    </xf>
    <xf numFmtId="167" fontId="0" fillId="6" borderId="8" xfId="3" applyNumberFormat="1" applyFont="1" applyFill="1" applyBorder="1" applyAlignment="1">
      <alignment horizontal="right"/>
    </xf>
    <xf numFmtId="167" fontId="0" fillId="6" borderId="42" xfId="3" applyNumberFormat="1" applyFont="1" applyFill="1" applyBorder="1" applyAlignment="1">
      <alignment horizontal="right"/>
    </xf>
    <xf numFmtId="167" fontId="3" fillId="3" borderId="26" xfId="3" applyNumberFormat="1" applyFont="1" applyFill="1" applyBorder="1" applyAlignment="1">
      <alignment horizontal="right"/>
    </xf>
    <xf numFmtId="167" fontId="0" fillId="6" borderId="33" xfId="3" applyNumberFormat="1" applyFont="1" applyFill="1" applyBorder="1" applyAlignment="1">
      <alignment horizontal="right"/>
    </xf>
    <xf numFmtId="167" fontId="0" fillId="6" borderId="13" xfId="3" applyNumberFormat="1" applyFont="1" applyFill="1" applyBorder="1" applyAlignment="1">
      <alignment horizontal="right"/>
    </xf>
    <xf numFmtId="167" fontId="0" fillId="0" borderId="17" xfId="3" applyNumberFormat="1" applyFont="1" applyFill="1" applyBorder="1" applyAlignment="1">
      <alignment horizontal="right"/>
    </xf>
    <xf numFmtId="164" fontId="0" fillId="0" borderId="26" xfId="1" applyNumberFormat="1" applyFont="1" applyFill="1" applyBorder="1" applyAlignment="1">
      <alignment vertical="center"/>
    </xf>
    <xf numFmtId="0" fontId="0" fillId="0" borderId="59" xfId="0" applyBorder="1" applyAlignment="1">
      <alignment horizontal="left" vertical="center" wrapText="1"/>
    </xf>
    <xf numFmtId="0" fontId="0" fillId="0" borderId="49" xfId="0" applyBorder="1" applyAlignment="1">
      <alignment horizontal="left" vertical="center" wrapText="1"/>
    </xf>
    <xf numFmtId="0" fontId="0" fillId="0" borderId="51" xfId="0" applyBorder="1" applyAlignment="1">
      <alignment horizontal="left" vertical="center" wrapText="1"/>
    </xf>
    <xf numFmtId="164" fontId="0" fillId="0" borderId="53" xfId="1" applyNumberFormat="1" applyFont="1" applyFill="1" applyBorder="1" applyAlignment="1">
      <alignment horizontal="center"/>
    </xf>
    <xf numFmtId="164" fontId="0" fillId="0" borderId="19" xfId="1" applyNumberFormat="1" applyFont="1" applyFill="1" applyBorder="1" applyAlignment="1">
      <alignment horizontal="center"/>
    </xf>
    <xf numFmtId="164" fontId="0" fillId="8" borderId="17" xfId="1" applyNumberFormat="1" applyFont="1" applyFill="1" applyBorder="1" applyAlignment="1">
      <alignment horizontal="center"/>
    </xf>
    <xf numFmtId="164" fontId="0" fillId="0" borderId="13" xfId="1" applyNumberFormat="1" applyFont="1" applyFill="1" applyBorder="1" applyAlignment="1">
      <alignment horizontal="center"/>
    </xf>
    <xf numFmtId="166" fontId="0" fillId="8" borderId="23" xfId="1" applyNumberFormat="1" applyFont="1" applyFill="1" applyBorder="1" applyAlignment="1">
      <alignment horizontal="center"/>
    </xf>
    <xf numFmtId="164" fontId="0" fillId="0" borderId="23" xfId="1" applyNumberFormat="1" applyFont="1" applyFill="1" applyBorder="1" applyAlignment="1">
      <alignment horizontal="center"/>
    </xf>
    <xf numFmtId="164" fontId="0" fillId="0" borderId="23" xfId="1" applyNumberFormat="1" applyFont="1" applyFill="1" applyBorder="1" applyAlignment="1">
      <alignment horizontal="center" vertical="center"/>
    </xf>
    <xf numFmtId="164" fontId="3" fillId="3" borderId="42" xfId="1" applyNumberFormat="1" applyFont="1" applyFill="1" applyBorder="1" applyAlignment="1">
      <alignment horizontal="center"/>
    </xf>
    <xf numFmtId="164" fontId="0" fillId="0" borderId="8" xfId="1" applyNumberFormat="1" applyFont="1" applyFill="1" applyBorder="1" applyAlignment="1">
      <alignment horizontal="center"/>
    </xf>
    <xf numFmtId="164" fontId="0" fillId="0" borderId="26" xfId="1" applyNumberFormat="1" applyFont="1" applyFill="1" applyBorder="1" applyAlignment="1">
      <alignment horizontal="center"/>
    </xf>
    <xf numFmtId="0" fontId="0" fillId="0" borderId="52" xfId="0" applyBorder="1" applyAlignment="1">
      <alignment horizontal="left" vertical="center" wrapText="1"/>
    </xf>
    <xf numFmtId="0" fontId="3" fillId="3" borderId="62" xfId="0" applyFont="1" applyFill="1" applyBorder="1" applyAlignment="1">
      <alignment horizontal="center" vertical="center"/>
    </xf>
    <xf numFmtId="3" fontId="0" fillId="6" borderId="36" xfId="0" applyNumberFormat="1" applyFill="1" applyBorder="1" applyAlignment="1">
      <alignment vertical="center"/>
    </xf>
    <xf numFmtId="3" fontId="0" fillId="6" borderId="64" xfId="0" applyNumberFormat="1" applyFill="1" applyBorder="1" applyAlignment="1">
      <alignment vertical="center"/>
    </xf>
    <xf numFmtId="164" fontId="0" fillId="0" borderId="33" xfId="1" applyNumberFormat="1" applyFont="1" applyBorder="1" applyAlignment="1">
      <alignment vertical="center"/>
    </xf>
    <xf numFmtId="0" fontId="3" fillId="3" borderId="2" xfId="0" applyFont="1" applyFill="1" applyBorder="1"/>
    <xf numFmtId="0" fontId="3" fillId="3" borderId="54" xfId="0" applyFont="1" applyFill="1" applyBorder="1"/>
    <xf numFmtId="164" fontId="3" fillId="3" borderId="2" xfId="1" applyNumberFormat="1" applyFont="1" applyFill="1" applyBorder="1"/>
    <xf numFmtId="5" fontId="3" fillId="3" borderId="2" xfId="1" applyNumberFormat="1" applyFont="1" applyFill="1" applyBorder="1"/>
    <xf numFmtId="164" fontId="3" fillId="3" borderId="54" xfId="1" applyNumberFormat="1" applyFont="1" applyFill="1" applyBorder="1"/>
    <xf numFmtId="164" fontId="0" fillId="0" borderId="20" xfId="1" applyNumberFormat="1" applyFont="1" applyFill="1" applyBorder="1" applyAlignment="1">
      <alignment vertical="center"/>
    </xf>
    <xf numFmtId="0" fontId="0" fillId="0" borderId="57" xfId="0" applyBorder="1" applyAlignment="1">
      <alignment horizontal="left" vertical="center" wrapText="1"/>
    </xf>
    <xf numFmtId="164" fontId="0" fillId="0" borderId="13" xfId="1" applyNumberFormat="1" applyFont="1" applyFill="1" applyBorder="1" applyAlignment="1">
      <alignment vertical="center"/>
    </xf>
    <xf numFmtId="164" fontId="0" fillId="0" borderId="11" xfId="1" applyNumberFormat="1" applyFont="1" applyFill="1" applyBorder="1" applyAlignment="1">
      <alignment vertical="center"/>
    </xf>
    <xf numFmtId="164" fontId="0" fillId="0" borderId="7" xfId="1" applyNumberFormat="1" applyFont="1" applyBorder="1" applyAlignment="1">
      <alignment vertical="center"/>
    </xf>
    <xf numFmtId="164" fontId="0" fillId="0" borderId="42" xfId="1" applyNumberFormat="1" applyFont="1" applyBorder="1" applyAlignment="1">
      <alignment vertical="center"/>
    </xf>
    <xf numFmtId="164" fontId="0" fillId="0" borderId="43" xfId="1" applyNumberFormat="1" applyFont="1" applyBorder="1" applyAlignment="1">
      <alignment vertical="center"/>
    </xf>
    <xf numFmtId="164" fontId="0" fillId="0" borderId="68" xfId="1" applyNumberFormat="1" applyFont="1" applyBorder="1" applyAlignment="1">
      <alignment horizontal="center" vertical="center"/>
    </xf>
    <xf numFmtId="164" fontId="0" fillId="0" borderId="34" xfId="1" applyNumberFormat="1" applyFont="1" applyBorder="1" applyAlignment="1">
      <alignment vertical="center"/>
    </xf>
    <xf numFmtId="164" fontId="0" fillId="8" borderId="68" xfId="1" applyNumberFormat="1" applyFont="1" applyFill="1" applyBorder="1" applyAlignment="1">
      <alignment vertical="center"/>
    </xf>
    <xf numFmtId="164" fontId="7" fillId="9" borderId="12" xfId="1" applyNumberFormat="1" applyFont="1" applyFill="1" applyBorder="1" applyAlignment="1">
      <alignment horizontal="center" vertical="center" wrapText="1"/>
    </xf>
    <xf numFmtId="164" fontId="7" fillId="9" borderId="10" xfId="1" applyNumberFormat="1" applyFont="1" applyFill="1" applyBorder="1" applyAlignment="1">
      <alignment horizontal="center" vertical="center" wrapText="1"/>
    </xf>
    <xf numFmtId="0" fontId="7" fillId="9" borderId="12" xfId="0" applyFont="1" applyFill="1" applyBorder="1" applyAlignment="1">
      <alignment horizontal="center" vertical="center" wrapText="1"/>
    </xf>
    <xf numFmtId="0" fontId="7" fillId="9" borderId="15" xfId="0" applyFont="1" applyFill="1" applyBorder="1" applyAlignment="1">
      <alignment horizontal="center" vertical="center" wrapText="1"/>
    </xf>
    <xf numFmtId="37" fontId="0" fillId="0" borderId="31" xfId="1" applyNumberFormat="1" applyFont="1" applyBorder="1" applyAlignment="1">
      <alignment vertical="center"/>
    </xf>
    <xf numFmtId="37" fontId="0" fillId="8" borderId="22" xfId="1" applyNumberFormat="1" applyFont="1" applyFill="1" applyBorder="1" applyAlignment="1">
      <alignment vertical="center"/>
    </xf>
    <xf numFmtId="37" fontId="0" fillId="0" borderId="6" xfId="1" applyNumberFormat="1" applyFont="1" applyBorder="1" applyAlignment="1">
      <alignment vertical="center"/>
    </xf>
    <xf numFmtId="164" fontId="0" fillId="0" borderId="31" xfId="1" applyNumberFormat="1" applyFont="1" applyBorder="1" applyAlignment="1">
      <alignment vertical="center"/>
    </xf>
    <xf numFmtId="164" fontId="0" fillId="0" borderId="22" xfId="1" applyNumberFormat="1" applyFont="1" applyBorder="1" applyAlignment="1">
      <alignment vertical="center"/>
    </xf>
    <xf numFmtId="164" fontId="0" fillId="0" borderId="39" xfId="1" applyNumberFormat="1" applyFont="1" applyBorder="1" applyAlignment="1">
      <alignment vertical="center"/>
    </xf>
    <xf numFmtId="5" fontId="0" fillId="0" borderId="31" xfId="1" applyNumberFormat="1" applyFont="1" applyBorder="1" applyAlignment="1">
      <alignment vertical="center"/>
    </xf>
    <xf numFmtId="5" fontId="0" fillId="0" borderId="34" xfId="1" applyNumberFormat="1" applyFont="1" applyBorder="1" applyAlignment="1">
      <alignment vertical="center"/>
    </xf>
    <xf numFmtId="5" fontId="0" fillId="8" borderId="22" xfId="1" applyNumberFormat="1" applyFont="1" applyFill="1" applyBorder="1" applyAlignment="1">
      <alignment vertical="center"/>
    </xf>
    <xf numFmtId="5" fontId="0" fillId="8" borderId="68" xfId="1" applyNumberFormat="1" applyFont="1" applyFill="1" applyBorder="1" applyAlignment="1">
      <alignment vertical="center"/>
    </xf>
    <xf numFmtId="5" fontId="0" fillId="0" borderId="6" xfId="1" applyNumberFormat="1" applyFont="1" applyBorder="1" applyAlignment="1">
      <alignment vertical="center"/>
    </xf>
    <xf numFmtId="5" fontId="0" fillId="0" borderId="7" xfId="1" applyNumberFormat="1" applyFont="1" applyBorder="1" applyAlignment="1">
      <alignment vertical="center"/>
    </xf>
    <xf numFmtId="5" fontId="0" fillId="0" borderId="22" xfId="1" applyNumberFormat="1" applyFont="1" applyBorder="1" applyAlignment="1">
      <alignment vertical="center"/>
    </xf>
    <xf numFmtId="5" fontId="3" fillId="3" borderId="54" xfId="1" applyNumberFormat="1" applyFont="1" applyFill="1" applyBorder="1"/>
    <xf numFmtId="164" fontId="0" fillId="8" borderId="22" xfId="1" applyNumberFormat="1" applyFont="1" applyFill="1" applyBorder="1" applyAlignment="1">
      <alignment vertical="center"/>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3" fillId="3" borderId="22" xfId="0" applyFont="1" applyFill="1" applyBorder="1"/>
    <xf numFmtId="0" fontId="3" fillId="3" borderId="23" xfId="0" applyFont="1" applyFill="1" applyBorder="1"/>
    <xf numFmtId="164" fontId="3" fillId="3" borderId="68" xfId="1" applyNumberFormat="1" applyFont="1" applyFill="1" applyBorder="1" applyAlignment="1"/>
    <xf numFmtId="37" fontId="0" fillId="0" borderId="10" xfId="1" applyNumberFormat="1" applyFont="1" applyFill="1" applyBorder="1" applyAlignment="1">
      <alignment vertical="center"/>
    </xf>
    <xf numFmtId="5" fontId="0" fillId="0" borderId="10" xfId="1" applyNumberFormat="1" applyFont="1" applyFill="1" applyBorder="1" applyAlignment="1">
      <alignment vertical="center"/>
    </xf>
    <xf numFmtId="5" fontId="0" fillId="0" borderId="11" xfId="1" applyNumberFormat="1" applyFont="1" applyFill="1" applyBorder="1" applyAlignment="1">
      <alignment vertical="center"/>
    </xf>
    <xf numFmtId="164" fontId="0" fillId="0" borderId="10" xfId="1" applyNumberFormat="1" applyFont="1" applyFill="1" applyBorder="1" applyAlignment="1">
      <alignment vertical="center"/>
    </xf>
    <xf numFmtId="0" fontId="0" fillId="5" borderId="50" xfId="0" applyFill="1" applyBorder="1" applyAlignment="1">
      <alignment horizontal="left" vertical="center" wrapText="1"/>
    </xf>
    <xf numFmtId="0" fontId="0" fillId="5" borderId="14" xfId="0" applyFill="1" applyBorder="1" applyAlignment="1">
      <alignment horizontal="left" vertical="center" wrapText="1"/>
    </xf>
    <xf numFmtId="167" fontId="0" fillId="0" borderId="63" xfId="3" applyNumberFormat="1" applyFont="1" applyBorder="1" applyAlignment="1">
      <alignment vertical="center"/>
    </xf>
    <xf numFmtId="164" fontId="0" fillId="0" borderId="47" xfId="1" applyNumberFormat="1" applyFont="1" applyBorder="1" applyAlignment="1">
      <alignment vertical="center"/>
    </xf>
    <xf numFmtId="0" fontId="0" fillId="0" borderId="54" xfId="0" applyBorder="1"/>
    <xf numFmtId="5" fontId="0" fillId="8" borderId="2" xfId="0" applyNumberFormat="1" applyFill="1" applyBorder="1" applyAlignment="1">
      <alignment vertical="center"/>
    </xf>
    <xf numFmtId="167" fontId="0" fillId="8" borderId="68" xfId="3" applyNumberFormat="1" applyFont="1" applyFill="1" applyBorder="1" applyAlignment="1">
      <alignment vertical="center"/>
    </xf>
    <xf numFmtId="0" fontId="0" fillId="0" borderId="14" xfId="0" applyFill="1" applyBorder="1" applyAlignment="1">
      <alignment vertical="center" wrapText="1"/>
    </xf>
    <xf numFmtId="167" fontId="0" fillId="0" borderId="13" xfId="3" applyNumberFormat="1" applyFont="1" applyFill="1" applyBorder="1" applyAlignment="1">
      <alignment vertical="center"/>
    </xf>
    <xf numFmtId="0" fontId="0" fillId="6" borderId="15" xfId="0" applyFill="1" applyBorder="1" applyAlignment="1">
      <alignment vertical="center"/>
    </xf>
    <xf numFmtId="5" fontId="0" fillId="6" borderId="64" xfId="0" applyNumberFormat="1" applyFill="1" applyBorder="1" applyAlignment="1">
      <alignment vertical="center"/>
    </xf>
    <xf numFmtId="5" fontId="0" fillId="6" borderId="11" xfId="0" applyNumberFormat="1" applyFill="1" applyBorder="1" applyAlignment="1">
      <alignment vertical="center"/>
    </xf>
    <xf numFmtId="5" fontId="0" fillId="8" borderId="68" xfId="0" applyNumberFormat="1" applyFill="1" applyBorder="1" applyAlignment="1">
      <alignment vertical="center"/>
    </xf>
    <xf numFmtId="5" fontId="0" fillId="0" borderId="43" xfId="0" applyNumberFormat="1" applyBorder="1" applyAlignment="1">
      <alignment vertical="center"/>
    </xf>
    <xf numFmtId="5" fontId="0" fillId="0" borderId="18" xfId="0" applyNumberFormat="1" applyFill="1" applyBorder="1" applyAlignment="1">
      <alignment vertical="center"/>
    </xf>
    <xf numFmtId="5" fontId="0" fillId="0" borderId="68" xfId="0" applyNumberFormat="1" applyFill="1" applyBorder="1" applyAlignment="1">
      <alignment vertical="center"/>
    </xf>
    <xf numFmtId="5" fontId="0" fillId="8" borderId="22" xfId="0" applyNumberFormat="1" applyFill="1" applyBorder="1" applyAlignment="1">
      <alignment vertical="center"/>
    </xf>
    <xf numFmtId="5" fontId="0" fillId="2" borderId="7" xfId="0" applyNumberFormat="1" applyFill="1" applyBorder="1" applyAlignment="1">
      <alignment vertical="center" wrapText="1"/>
    </xf>
    <xf numFmtId="5" fontId="3" fillId="3" borderId="20" xfId="0" applyNumberFormat="1" applyFont="1" applyFill="1" applyBorder="1"/>
    <xf numFmtId="5" fontId="0" fillId="0" borderId="68" xfId="0" applyNumberFormat="1" applyBorder="1" applyAlignment="1">
      <alignment vertical="center"/>
    </xf>
    <xf numFmtId="5" fontId="0" fillId="0" borderId="27" xfId="0" applyNumberFormat="1" applyBorder="1" applyAlignment="1">
      <alignment vertical="center"/>
    </xf>
    <xf numFmtId="5" fontId="0" fillId="0" borderId="20" xfId="0" applyNumberFormat="1" applyBorder="1" applyAlignment="1">
      <alignment vertical="center"/>
    </xf>
    <xf numFmtId="5" fontId="3" fillId="3" borderId="21" xfId="0" applyNumberFormat="1" applyFont="1" applyFill="1" applyBorder="1"/>
    <xf numFmtId="5" fontId="0" fillId="2" borderId="16" xfId="0" applyNumberFormat="1" applyFill="1" applyBorder="1" applyAlignment="1">
      <alignment vertical="center" wrapText="1"/>
    </xf>
    <xf numFmtId="5" fontId="0" fillId="2" borderId="17" xfId="0" applyNumberFormat="1" applyFill="1" applyBorder="1" applyAlignment="1">
      <alignment vertical="center" wrapText="1"/>
    </xf>
    <xf numFmtId="0" fontId="0" fillId="2" borderId="18" xfId="0" applyFill="1" applyBorder="1" applyAlignment="1">
      <alignment vertical="center" wrapText="1"/>
    </xf>
    <xf numFmtId="0" fontId="0" fillId="0" borderId="66" xfId="0" applyBorder="1" applyAlignment="1">
      <alignment vertical="center" wrapText="1"/>
    </xf>
    <xf numFmtId="167" fontId="0" fillId="0" borderId="72" xfId="3" applyNumberFormat="1" applyFont="1" applyBorder="1" applyAlignment="1">
      <alignment vertical="center"/>
    </xf>
    <xf numFmtId="0" fontId="0" fillId="2" borderId="16" xfId="0" applyFill="1" applyBorder="1" applyAlignment="1">
      <alignment vertical="center" wrapText="1"/>
    </xf>
    <xf numFmtId="0" fontId="0" fillId="2" borderId="17" xfId="0" applyFill="1" applyBorder="1" applyAlignment="1">
      <alignment vertical="center" wrapText="1"/>
    </xf>
    <xf numFmtId="164" fontId="0" fillId="2" borderId="16" xfId="1" applyNumberFormat="1" applyFont="1" applyFill="1" applyBorder="1" applyAlignment="1">
      <alignment vertical="center" wrapText="1"/>
    </xf>
    <xf numFmtId="164" fontId="0" fillId="2" borderId="17" xfId="1" applyNumberFormat="1" applyFont="1" applyFill="1" applyBorder="1" applyAlignment="1">
      <alignment vertical="center" wrapText="1"/>
    </xf>
    <xf numFmtId="167" fontId="0" fillId="2" borderId="18" xfId="3" applyNumberFormat="1" applyFont="1" applyFill="1" applyBorder="1" applyAlignment="1">
      <alignment vertical="center" wrapText="1"/>
    </xf>
    <xf numFmtId="164" fontId="3" fillId="3" borderId="22" xfId="1" applyNumberFormat="1" applyFont="1" applyFill="1" applyBorder="1"/>
    <xf numFmtId="164" fontId="3" fillId="3" borderId="23" xfId="1" applyNumberFormat="1" applyFont="1" applyFill="1" applyBorder="1"/>
    <xf numFmtId="167" fontId="3" fillId="3" borderId="41" xfId="3" applyNumberFormat="1" applyFont="1" applyFill="1" applyBorder="1"/>
    <xf numFmtId="167" fontId="3" fillId="3" borderId="68" xfId="3" applyNumberFormat="1" applyFont="1" applyFill="1" applyBorder="1"/>
    <xf numFmtId="167" fontId="0" fillId="0" borderId="4" xfId="3" applyNumberFormat="1" applyFont="1" applyBorder="1" applyAlignment="1">
      <alignment vertical="center"/>
    </xf>
    <xf numFmtId="167" fontId="0" fillId="0" borderId="70" xfId="3" applyNumberFormat="1" applyFont="1" applyBorder="1" applyAlignment="1">
      <alignment vertical="center"/>
    </xf>
    <xf numFmtId="167" fontId="0" fillId="0" borderId="38" xfId="3" applyNumberFormat="1" applyFont="1" applyBorder="1" applyAlignment="1">
      <alignment vertical="center"/>
    </xf>
    <xf numFmtId="5" fontId="0" fillId="0" borderId="34" xfId="0" applyNumberFormat="1" applyBorder="1" applyAlignment="1">
      <alignment vertical="center"/>
    </xf>
    <xf numFmtId="5" fontId="3" fillId="3" borderId="22" xfId="0" applyNumberFormat="1" applyFont="1" applyFill="1" applyBorder="1"/>
    <xf numFmtId="5" fontId="3" fillId="3" borderId="68" xfId="0" applyNumberFormat="1" applyFont="1" applyFill="1" applyBorder="1"/>
    <xf numFmtId="167" fontId="0" fillId="0" borderId="34" xfId="3" applyNumberFormat="1" applyFont="1" applyBorder="1" applyAlignment="1">
      <alignment vertical="center"/>
    </xf>
    <xf numFmtId="164" fontId="3" fillId="3" borderId="41" xfId="1" applyNumberFormat="1" applyFont="1" applyFill="1" applyBorder="1"/>
    <xf numFmtId="164" fontId="3" fillId="3" borderId="68" xfId="1" applyNumberFormat="1" applyFont="1" applyFill="1" applyBorder="1"/>
    <xf numFmtId="5" fontId="0" fillId="0" borderId="68" xfId="1" applyNumberFormat="1" applyFont="1" applyBorder="1" applyAlignment="1">
      <alignment horizontal="right" vertical="center"/>
    </xf>
    <xf numFmtId="164" fontId="0" fillId="0" borderId="25" xfId="1" applyNumberFormat="1" applyFont="1" applyFill="1" applyBorder="1" applyAlignment="1">
      <alignment vertical="center"/>
    </xf>
    <xf numFmtId="164" fontId="0" fillId="0" borderId="27" xfId="1" applyNumberFormat="1" applyFont="1" applyFill="1" applyBorder="1" applyAlignment="1">
      <alignment vertical="center"/>
    </xf>
    <xf numFmtId="164" fontId="0" fillId="0" borderId="35" xfId="1" applyNumberFormat="1" applyFont="1" applyFill="1" applyBorder="1" applyAlignment="1">
      <alignment vertical="center"/>
    </xf>
    <xf numFmtId="164" fontId="0" fillId="0" borderId="12" xfId="1" applyNumberFormat="1" applyFont="1" applyFill="1" applyBorder="1" applyAlignment="1">
      <alignment vertical="center"/>
    </xf>
    <xf numFmtId="164" fontId="3" fillId="3" borderId="43" xfId="1" applyNumberFormat="1" applyFont="1" applyFill="1" applyBorder="1"/>
    <xf numFmtId="164" fontId="0" fillId="6" borderId="7" xfId="1" applyNumberFormat="1" applyFont="1" applyFill="1" applyBorder="1" applyAlignment="1">
      <alignment vertical="center"/>
    </xf>
    <xf numFmtId="164" fontId="0" fillId="6" borderId="10" xfId="1" applyNumberFormat="1" applyFont="1" applyFill="1" applyBorder="1" applyAlignment="1">
      <alignment vertical="center"/>
    </xf>
    <xf numFmtId="164" fontId="0" fillId="6" borderId="11" xfId="1" applyNumberFormat="1" applyFont="1" applyFill="1" applyBorder="1" applyAlignment="1">
      <alignment vertical="center"/>
    </xf>
    <xf numFmtId="164" fontId="0" fillId="0" borderId="6" xfId="1" applyNumberFormat="1" applyFont="1" applyFill="1" applyBorder="1" applyAlignment="1">
      <alignment vertical="center"/>
    </xf>
    <xf numFmtId="164" fontId="0" fillId="0" borderId="39" xfId="1" applyNumberFormat="1" applyFont="1" applyFill="1" applyBorder="1" applyAlignment="1">
      <alignment vertical="center"/>
    </xf>
    <xf numFmtId="164" fontId="0" fillId="0" borderId="43" xfId="1" applyNumberFormat="1" applyFont="1" applyFill="1" applyBorder="1" applyAlignment="1">
      <alignment horizontal="center" vertical="center"/>
    </xf>
    <xf numFmtId="5" fontId="0" fillId="0" borderId="59" xfId="0" applyNumberFormat="1" applyFill="1" applyBorder="1" applyAlignment="1">
      <alignment vertical="center"/>
    </xf>
    <xf numFmtId="0" fontId="0" fillId="0" borderId="43" xfId="0" applyFill="1" applyBorder="1" applyAlignment="1">
      <alignment horizontal="center" vertical="center"/>
    </xf>
    <xf numFmtId="164" fontId="0" fillId="0" borderId="43" xfId="1" applyNumberFormat="1" applyFont="1" applyBorder="1" applyAlignment="1">
      <alignment horizontal="center" vertical="center"/>
    </xf>
    <xf numFmtId="6" fontId="0" fillId="0" borderId="24" xfId="0" applyNumberFormat="1" applyFill="1" applyBorder="1" applyAlignment="1">
      <alignment vertical="center"/>
    </xf>
    <xf numFmtId="6" fontId="0" fillId="0" borderId="27" xfId="0" applyNumberFormat="1" applyFill="1" applyBorder="1" applyAlignment="1">
      <alignment vertical="center"/>
    </xf>
    <xf numFmtId="6" fontId="0" fillId="0" borderId="21" xfId="0" applyNumberFormat="1" applyFill="1" applyBorder="1" applyAlignment="1">
      <alignment vertical="center"/>
    </xf>
    <xf numFmtId="6" fontId="0" fillId="0" borderId="20" xfId="0" applyNumberFormat="1" applyFill="1" applyBorder="1" applyAlignment="1">
      <alignment vertical="center"/>
    </xf>
    <xf numFmtId="6" fontId="0" fillId="0" borderId="10" xfId="0" applyNumberFormat="1" applyFill="1" applyBorder="1" applyAlignment="1">
      <alignment vertical="center"/>
    </xf>
    <xf numFmtId="6" fontId="0" fillId="0" borderId="11" xfId="0" applyNumberFormat="1" applyFill="1" applyBorder="1" applyAlignment="1">
      <alignment vertical="center"/>
    </xf>
    <xf numFmtId="6" fontId="3" fillId="3" borderId="39" xfId="0" applyNumberFormat="1" applyFont="1" applyFill="1" applyBorder="1"/>
    <xf numFmtId="6" fontId="3" fillId="3" borderId="43" xfId="0" applyNumberFormat="1" applyFont="1" applyFill="1" applyBorder="1"/>
    <xf numFmtId="164" fontId="3" fillId="6" borderId="22" xfId="1" applyNumberFormat="1" applyFont="1" applyFill="1" applyBorder="1"/>
    <xf numFmtId="164" fontId="3" fillId="6" borderId="41" xfId="1" applyNumberFormat="1" applyFont="1" applyFill="1" applyBorder="1"/>
    <xf numFmtId="164" fontId="3" fillId="6" borderId="68" xfId="1" applyNumberFormat="1" applyFont="1" applyFill="1" applyBorder="1"/>
    <xf numFmtId="164" fontId="3" fillId="6" borderId="68" xfId="1" applyNumberFormat="1" applyFont="1" applyFill="1" applyBorder="1" applyAlignment="1">
      <alignment horizontal="right"/>
    </xf>
    <xf numFmtId="5" fontId="0" fillId="6" borderId="39" xfId="1" applyNumberFormat="1" applyFont="1" applyFill="1" applyBorder="1" applyAlignment="1">
      <alignment vertical="center"/>
    </xf>
    <xf numFmtId="5" fontId="0" fillId="6" borderId="43" xfId="1" applyNumberFormat="1" applyFont="1" applyFill="1" applyBorder="1" applyAlignment="1">
      <alignment vertical="center"/>
    </xf>
    <xf numFmtId="10" fontId="0" fillId="0" borderId="53" xfId="3" applyNumberFormat="1" applyFont="1" applyFill="1" applyBorder="1" applyAlignment="1">
      <alignment vertical="center"/>
    </xf>
    <xf numFmtId="167" fontId="0" fillId="0" borderId="3" xfId="3" applyNumberFormat="1" applyFont="1" applyFill="1" applyBorder="1" applyAlignment="1">
      <alignment vertical="center"/>
    </xf>
    <xf numFmtId="167" fontId="0" fillId="8" borderId="3" xfId="3" applyNumberFormat="1" applyFont="1" applyFill="1" applyBorder="1" applyAlignment="1">
      <alignment vertical="center"/>
    </xf>
    <xf numFmtId="164" fontId="0" fillId="0" borderId="46" xfId="1" applyNumberFormat="1" applyFont="1" applyFill="1" applyBorder="1" applyAlignment="1">
      <alignment vertical="center"/>
    </xf>
    <xf numFmtId="164" fontId="0" fillId="0" borderId="7" xfId="1" applyNumberFormat="1" applyFont="1" applyFill="1" applyBorder="1" applyAlignment="1">
      <alignment vertical="center"/>
    </xf>
    <xf numFmtId="6" fontId="0" fillId="0" borderId="6" xfId="0" applyNumberFormat="1" applyFill="1" applyBorder="1" applyAlignment="1">
      <alignment vertical="center"/>
    </xf>
    <xf numFmtId="6" fontId="0" fillId="0" borderId="7" xfId="0" applyNumberFormat="1" applyFill="1" applyBorder="1" applyAlignment="1">
      <alignment vertical="center"/>
    </xf>
    <xf numFmtId="167" fontId="0" fillId="0" borderId="26" xfId="3" applyNumberFormat="1" applyFont="1" applyFill="1" applyBorder="1" applyAlignment="1">
      <alignment horizontal="center"/>
    </xf>
    <xf numFmtId="164" fontId="0" fillId="0" borderId="53" xfId="1" applyNumberFormat="1" applyFont="1" applyFill="1" applyBorder="1" applyAlignment="1">
      <alignment vertical="center"/>
    </xf>
    <xf numFmtId="0" fontId="0" fillId="0" borderId="0" xfId="0" applyFill="1"/>
    <xf numFmtId="37" fontId="0" fillId="0" borderId="6" xfId="1" applyNumberFormat="1" applyFont="1" applyFill="1" applyBorder="1" applyAlignment="1">
      <alignment horizontal="right"/>
    </xf>
    <xf numFmtId="5" fontId="0" fillId="0" borderId="6" xfId="1" applyNumberFormat="1" applyFont="1" applyFill="1" applyBorder="1" applyAlignment="1">
      <alignment horizontal="right"/>
    </xf>
    <xf numFmtId="5" fontId="0" fillId="0" borderId="7" xfId="1" applyNumberFormat="1" applyFont="1" applyFill="1" applyBorder="1" applyAlignment="1">
      <alignment horizontal="right"/>
    </xf>
    <xf numFmtId="164" fontId="0" fillId="0" borderId="6" xfId="1" applyNumberFormat="1" applyFont="1" applyFill="1" applyBorder="1" applyAlignment="1">
      <alignment horizontal="right"/>
    </xf>
    <xf numFmtId="5" fontId="0" fillId="0" borderId="62" xfId="0" applyNumberFormat="1" applyFill="1" applyBorder="1" applyAlignment="1">
      <alignment vertical="center"/>
    </xf>
    <xf numFmtId="5" fontId="0" fillId="0" borderId="71" xfId="0" applyNumberFormat="1" applyFill="1" applyBorder="1" applyAlignment="1">
      <alignment vertical="center"/>
    </xf>
    <xf numFmtId="5" fontId="0" fillId="0" borderId="57" xfId="0" applyNumberFormat="1" applyFill="1" applyBorder="1" applyAlignment="1">
      <alignment vertical="center"/>
    </xf>
    <xf numFmtId="5" fontId="0" fillId="0" borderId="2" xfId="0" applyNumberFormat="1" applyFill="1" applyBorder="1" applyAlignment="1">
      <alignment vertical="center"/>
    </xf>
    <xf numFmtId="5" fontId="0" fillId="0" borderId="36" xfId="0" applyNumberFormat="1" applyFill="1" applyBorder="1" applyAlignment="1">
      <alignment vertical="center"/>
    </xf>
    <xf numFmtId="5" fontId="0" fillId="0" borderId="10" xfId="0" applyNumberFormat="1" applyFill="1" applyBorder="1" applyAlignment="1">
      <alignment vertical="center"/>
    </xf>
    <xf numFmtId="5" fontId="0" fillId="0" borderId="39" xfId="0" applyNumberFormat="1" applyFill="1" applyBorder="1" applyAlignment="1">
      <alignment vertical="center"/>
    </xf>
    <xf numFmtId="5" fontId="0" fillId="0" borderId="16" xfId="0" applyNumberFormat="1" applyFill="1" applyBorder="1" applyAlignment="1">
      <alignment vertical="center"/>
    </xf>
    <xf numFmtId="5" fontId="0" fillId="0" borderId="22" xfId="0" applyNumberFormat="1" applyFill="1" applyBorder="1" applyAlignment="1">
      <alignment vertical="center"/>
    </xf>
    <xf numFmtId="5" fontId="0" fillId="0" borderId="24" xfId="0" applyNumberFormat="1" applyFill="1" applyBorder="1" applyAlignment="1">
      <alignment vertical="center"/>
    </xf>
    <xf numFmtId="5" fontId="0" fillId="0" borderId="21" xfId="0" applyNumberFormat="1" applyFill="1" applyBorder="1" applyAlignment="1">
      <alignment vertical="center"/>
    </xf>
    <xf numFmtId="5" fontId="0" fillId="0" borderId="31" xfId="0" applyNumberFormat="1" applyFill="1" applyBorder="1" applyAlignment="1">
      <alignment vertical="center"/>
    </xf>
    <xf numFmtId="5" fontId="0" fillId="0" borderId="26" xfId="0" applyNumberFormat="1" applyFill="1" applyBorder="1" applyAlignment="1">
      <alignment vertical="center"/>
    </xf>
    <xf numFmtId="164" fontId="0" fillId="0" borderId="9" xfId="1" applyNumberFormat="1" applyFont="1" applyFill="1" applyBorder="1" applyAlignment="1">
      <alignment horizontal="right"/>
    </xf>
    <xf numFmtId="164" fontId="0" fillId="0" borderId="75" xfId="1" applyNumberFormat="1" applyFont="1" applyFill="1" applyBorder="1" applyAlignment="1">
      <alignment horizontal="right"/>
    </xf>
    <xf numFmtId="164" fontId="0" fillId="0" borderId="30" xfId="1" applyNumberFormat="1" applyFont="1" applyFill="1" applyBorder="1" applyAlignment="1">
      <alignment horizontal="right"/>
    </xf>
    <xf numFmtId="164" fontId="0" fillId="2" borderId="1" xfId="1" applyNumberFormat="1" applyFont="1" applyFill="1" applyBorder="1" applyAlignment="1">
      <alignment vertical="center" wrapText="1"/>
    </xf>
    <xf numFmtId="164" fontId="0" fillId="6" borderId="9" xfId="1" applyNumberFormat="1" applyFont="1" applyFill="1" applyBorder="1"/>
    <xf numFmtId="164" fontId="0" fillId="0" borderId="75" xfId="1" applyNumberFormat="1" applyFont="1" applyFill="1" applyBorder="1"/>
    <xf numFmtId="164" fontId="0" fillId="6" borderId="30" xfId="1" applyNumberFormat="1" applyFont="1" applyFill="1" applyBorder="1"/>
    <xf numFmtId="164" fontId="0" fillId="6" borderId="63" xfId="1" applyNumberFormat="1" applyFont="1" applyFill="1" applyBorder="1"/>
    <xf numFmtId="164" fontId="3" fillId="3" borderId="75" xfId="1" applyNumberFormat="1" applyFont="1" applyFill="1" applyBorder="1" applyAlignment="1"/>
    <xf numFmtId="164" fontId="0" fillId="0" borderId="53" xfId="1" applyNumberFormat="1" applyFont="1" applyFill="1" applyBorder="1"/>
    <xf numFmtId="164" fontId="0" fillId="0" borderId="33" xfId="1" applyNumberFormat="1" applyFont="1" applyFill="1" applyBorder="1"/>
    <xf numFmtId="164" fontId="0" fillId="8" borderId="23" xfId="1" applyNumberFormat="1" applyFont="1" applyFill="1" applyBorder="1"/>
    <xf numFmtId="164" fontId="0" fillId="0" borderId="17" xfId="1" applyNumberFormat="1" applyFont="1" applyFill="1" applyBorder="1"/>
    <xf numFmtId="164" fontId="7" fillId="2" borderId="67" xfId="1" applyNumberFormat="1" applyFont="1" applyFill="1" applyBorder="1" applyAlignment="1">
      <alignment horizontal="center" vertical="center" wrapText="1"/>
    </xf>
    <xf numFmtId="164" fontId="0" fillId="8" borderId="17" xfId="1" applyNumberFormat="1" applyFont="1" applyFill="1" applyBorder="1"/>
    <xf numFmtId="164" fontId="0" fillId="0" borderId="23" xfId="1" applyNumberFormat="1" applyFont="1" applyFill="1" applyBorder="1"/>
    <xf numFmtId="0" fontId="0" fillId="0" borderId="33" xfId="0" applyBorder="1"/>
    <xf numFmtId="164" fontId="7" fillId="0" borderId="0" xfId="1" applyNumberFormat="1" applyFont="1" applyFill="1" applyBorder="1" applyAlignment="1">
      <alignment horizontal="center" vertical="center" wrapText="1"/>
    </xf>
    <xf numFmtId="0" fontId="7" fillId="2" borderId="31" xfId="0" applyFont="1" applyFill="1" applyBorder="1" applyAlignment="1">
      <alignment horizontal="center" vertical="center" wrapText="1"/>
    </xf>
    <xf numFmtId="164" fontId="7" fillId="2" borderId="33" xfId="1" applyNumberFormat="1" applyFont="1" applyFill="1" applyBorder="1" applyAlignment="1">
      <alignment horizontal="center" vertical="center" wrapText="1"/>
    </xf>
    <xf numFmtId="0" fontId="0" fillId="0" borderId="0" xfId="0" applyAlignment="1">
      <alignment wrapText="1"/>
    </xf>
    <xf numFmtId="164" fontId="7" fillId="2" borderId="34" xfId="1" applyNumberFormat="1" applyFont="1" applyFill="1" applyBorder="1" applyAlignment="1">
      <alignment horizontal="center" vertical="center" wrapText="1"/>
    </xf>
    <xf numFmtId="164" fontId="0" fillId="0" borderId="19" xfId="1" applyNumberFormat="1" applyFont="1" applyBorder="1"/>
    <xf numFmtId="164" fontId="0" fillId="0" borderId="0" xfId="1" applyNumberFormat="1" applyFont="1" applyFill="1" applyBorder="1"/>
    <xf numFmtId="164" fontId="1" fillId="0" borderId="0" xfId="1" applyNumberFormat="1" applyFont="1" applyFill="1" applyBorder="1"/>
    <xf numFmtId="164" fontId="7" fillId="2" borderId="0" xfId="1" applyNumberFormat="1" applyFont="1" applyFill="1" applyBorder="1" applyAlignment="1">
      <alignment horizontal="center" vertical="center" wrapText="1"/>
    </xf>
    <xf numFmtId="0" fontId="3" fillId="0" borderId="0" xfId="0" applyFont="1"/>
    <xf numFmtId="0" fontId="17" fillId="5" borderId="0" xfId="6" applyFont="1" applyFill="1"/>
    <xf numFmtId="0" fontId="19" fillId="0" borderId="0" xfId="7" applyFont="1"/>
    <xf numFmtId="0" fontId="18" fillId="0" borderId="0" xfId="7"/>
    <xf numFmtId="0" fontId="18" fillId="0" borderId="0" xfId="7" applyAlignment="1">
      <alignment vertical="top"/>
    </xf>
    <xf numFmtId="164" fontId="0" fillId="0" borderId="19" xfId="0" applyNumberFormat="1" applyBorder="1"/>
    <xf numFmtId="0" fontId="7" fillId="0" borderId="0" xfId="0" applyFont="1" applyAlignment="1">
      <alignment horizontal="center" vertical="center" wrapText="1"/>
    </xf>
    <xf numFmtId="165" fontId="0" fillId="0" borderId="0" xfId="2" applyNumberFormat="1" applyFont="1" applyFill="1" applyBorder="1"/>
    <xf numFmtId="10" fontId="0" fillId="0" borderId="0" xfId="3" applyNumberFormat="1" applyFont="1" applyFill="1" applyBorder="1" applyAlignment="1">
      <alignment horizontal="center" vertical="center"/>
    </xf>
    <xf numFmtId="0" fontId="0" fillId="0" borderId="62" xfId="0" applyBorder="1"/>
    <xf numFmtId="0" fontId="0" fillId="0" borderId="1" xfId="0" applyBorder="1"/>
    <xf numFmtId="0" fontId="3" fillId="0" borderId="62" xfId="0" applyFont="1" applyBorder="1" applyAlignment="1">
      <alignment horizontal="center" wrapText="1"/>
    </xf>
    <xf numFmtId="0" fontId="3" fillId="0" borderId="45" xfId="0" applyFont="1" applyBorder="1" applyAlignment="1">
      <alignment horizontal="center" wrapText="1"/>
    </xf>
    <xf numFmtId="0" fontId="3" fillId="0" borderId="1" xfId="0" applyFont="1" applyBorder="1" applyAlignment="1">
      <alignment horizontal="center" wrapText="1"/>
    </xf>
    <xf numFmtId="0" fontId="3" fillId="12" borderId="59" xfId="0" applyFont="1" applyFill="1" applyBorder="1"/>
    <xf numFmtId="0" fontId="0" fillId="12" borderId="44" xfId="0" applyFill="1" applyBorder="1"/>
    <xf numFmtId="0" fontId="0" fillId="12" borderId="59" xfId="0" applyFill="1" applyBorder="1"/>
    <xf numFmtId="0" fontId="0" fillId="0" borderId="59" xfId="0" applyBorder="1"/>
    <xf numFmtId="0" fontId="0" fillId="0" borderId="44" xfId="0" applyBorder="1"/>
    <xf numFmtId="0" fontId="3" fillId="0" borderId="30" xfId="0" applyFont="1" applyBorder="1"/>
    <xf numFmtId="0" fontId="0" fillId="0" borderId="57" xfId="0" applyBorder="1"/>
    <xf numFmtId="164" fontId="0" fillId="0" borderId="8" xfId="1" applyNumberFormat="1" applyFont="1" applyBorder="1"/>
    <xf numFmtId="9" fontId="0" fillId="0" borderId="7" xfId="3" applyFont="1" applyBorder="1"/>
    <xf numFmtId="9" fontId="0" fillId="0" borderId="20" xfId="3" applyFont="1" applyBorder="1"/>
    <xf numFmtId="164" fontId="0" fillId="10" borderId="10" xfId="1" applyNumberFormat="1" applyFont="1" applyFill="1" applyBorder="1"/>
    <xf numFmtId="164" fontId="0" fillId="10" borderId="13" xfId="1" applyNumberFormat="1" applyFont="1" applyFill="1" applyBorder="1"/>
    <xf numFmtId="9" fontId="0" fillId="10" borderId="11" xfId="3" applyFont="1" applyFill="1" applyBorder="1"/>
    <xf numFmtId="0" fontId="0" fillId="0" borderId="5" xfId="0" applyBorder="1" applyAlignment="1">
      <alignment wrapText="1"/>
    </xf>
    <xf numFmtId="0" fontId="0" fillId="0" borderId="55" xfId="0" applyBorder="1" applyAlignment="1">
      <alignment wrapText="1"/>
    </xf>
    <xf numFmtId="0" fontId="0" fillId="10" borderId="14" xfId="0" applyFill="1" applyBorder="1" applyAlignment="1">
      <alignment wrapText="1"/>
    </xf>
    <xf numFmtId="167" fontId="3" fillId="3" borderId="40" xfId="3" applyNumberFormat="1" applyFont="1" applyFill="1" applyBorder="1"/>
    <xf numFmtId="0" fontId="23" fillId="0" borderId="0" xfId="0" applyFont="1"/>
    <xf numFmtId="0" fontId="3" fillId="3" borderId="59" xfId="0" applyFont="1" applyFill="1" applyBorder="1"/>
    <xf numFmtId="0" fontId="3" fillId="3" borderId="51" xfId="0" applyFont="1" applyFill="1" applyBorder="1"/>
    <xf numFmtId="164" fontId="3" fillId="3" borderId="49" xfId="1" applyNumberFormat="1" applyFont="1" applyFill="1" applyBorder="1"/>
    <xf numFmtId="164" fontId="3" fillId="3" borderId="76" xfId="1" applyNumberFormat="1" applyFont="1" applyFill="1" applyBorder="1" applyAlignment="1"/>
    <xf numFmtId="164" fontId="0" fillId="2" borderId="2" xfId="1" applyNumberFormat="1" applyFont="1" applyFill="1" applyBorder="1" applyAlignment="1">
      <alignment vertical="center" wrapText="1"/>
    </xf>
    <xf numFmtId="164" fontId="0" fillId="2" borderId="23" xfId="1" applyNumberFormat="1" applyFont="1" applyFill="1" applyBorder="1" applyAlignment="1">
      <alignment vertical="center" wrapText="1"/>
    </xf>
    <xf numFmtId="164" fontId="0" fillId="2" borderId="4" xfId="1" applyNumberFormat="1" applyFont="1" applyFill="1" applyBorder="1" applyAlignment="1">
      <alignment vertical="center" wrapText="1"/>
    </xf>
    <xf numFmtId="167" fontId="0" fillId="2" borderId="23" xfId="3" applyNumberFormat="1" applyFont="1" applyFill="1" applyBorder="1" applyAlignment="1">
      <alignment horizontal="right" vertical="center" wrapText="1"/>
    </xf>
    <xf numFmtId="166" fontId="0" fillId="2" borderId="23" xfId="1" applyNumberFormat="1" applyFont="1" applyFill="1" applyBorder="1" applyAlignment="1">
      <alignment vertical="center" wrapText="1"/>
    </xf>
    <xf numFmtId="164" fontId="0" fillId="2" borderId="3" xfId="1" applyNumberFormat="1" applyFont="1" applyFill="1" applyBorder="1" applyAlignment="1">
      <alignment vertical="center" wrapText="1"/>
    </xf>
    <xf numFmtId="0" fontId="6" fillId="7" borderId="62"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0" fillId="0" borderId="0" xfId="0" applyBorder="1"/>
    <xf numFmtId="0" fontId="3" fillId="0" borderId="0" xfId="0" applyFont="1" applyBorder="1"/>
    <xf numFmtId="0" fontId="0" fillId="12" borderId="0" xfId="0" applyFill="1" applyBorder="1"/>
    <xf numFmtId="0" fontId="0" fillId="0" borderId="52" xfId="0" applyBorder="1" applyAlignment="1">
      <alignment horizontal="left" vertical="center" wrapText="1"/>
    </xf>
    <xf numFmtId="0" fontId="0" fillId="0" borderId="59" xfId="0" applyFill="1" applyBorder="1"/>
    <xf numFmtId="0" fontId="3" fillId="0" borderId="30" xfId="0" applyFont="1" applyFill="1" applyBorder="1"/>
    <xf numFmtId="164" fontId="0" fillId="6" borderId="47" xfId="1" applyNumberFormat="1" applyFont="1" applyFill="1" applyBorder="1" applyAlignment="1">
      <alignment vertical="center"/>
    </xf>
    <xf numFmtId="167" fontId="0" fillId="6" borderId="63" xfId="3" applyNumberFormat="1" applyFont="1" applyFill="1" applyBorder="1" applyAlignment="1">
      <alignment vertical="center"/>
    </xf>
    <xf numFmtId="5" fontId="0" fillId="6" borderId="57" xfId="0" applyNumberFormat="1" applyFill="1" applyBorder="1" applyAlignment="1">
      <alignment vertical="center"/>
    </xf>
    <xf numFmtId="5" fontId="0" fillId="6" borderId="43" xfId="0" applyNumberFormat="1" applyFill="1" applyBorder="1" applyAlignment="1">
      <alignment vertical="center"/>
    </xf>
    <xf numFmtId="0" fontId="0" fillId="0" borderId="3" xfId="0" applyFill="1" applyBorder="1"/>
    <xf numFmtId="5" fontId="3" fillId="3" borderId="36" xfId="0" applyNumberFormat="1" applyFont="1" applyFill="1" applyBorder="1"/>
    <xf numFmtId="5" fontId="3" fillId="3" borderId="53" xfId="0" applyNumberFormat="1" applyFont="1" applyFill="1" applyBorder="1"/>
    <xf numFmtId="167" fontId="3" fillId="3" borderId="64" xfId="3" applyNumberFormat="1" applyFont="1" applyFill="1" applyBorder="1"/>
    <xf numFmtId="5" fontId="3" fillId="4" borderId="19" xfId="1" applyNumberFormat="1" applyFont="1" applyFill="1" applyBorder="1" applyAlignment="1"/>
    <xf numFmtId="5" fontId="3" fillId="3" borderId="19" xfId="0" applyNumberFormat="1" applyFont="1" applyFill="1" applyBorder="1"/>
    <xf numFmtId="167" fontId="3" fillId="3" borderId="19" xfId="3" applyNumberFormat="1" applyFont="1" applyFill="1" applyBorder="1" applyAlignment="1"/>
    <xf numFmtId="0" fontId="3" fillId="3" borderId="62" xfId="0" applyFont="1" applyFill="1" applyBorder="1" applyAlignment="1">
      <alignment horizontal="center"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6" fillId="7" borderId="62" xfId="0" applyFont="1" applyFill="1" applyBorder="1" applyAlignment="1">
      <alignment horizontal="center" vertical="center" wrapText="1"/>
    </xf>
    <xf numFmtId="0" fontId="6" fillId="7" borderId="1" xfId="0" applyFont="1" applyFill="1" applyBorder="1" applyAlignment="1">
      <alignment horizontal="center" vertical="center" wrapText="1"/>
    </xf>
    <xf numFmtId="6" fontId="3" fillId="3" borderId="22" xfId="0" applyNumberFormat="1" applyFont="1" applyFill="1" applyBorder="1"/>
    <xf numFmtId="6" fontId="3" fillId="3" borderId="68" xfId="0" applyNumberFormat="1" applyFont="1" applyFill="1" applyBorder="1"/>
    <xf numFmtId="0" fontId="0" fillId="2" borderId="22" xfId="0" applyFill="1" applyBorder="1" applyAlignment="1">
      <alignment vertical="center" wrapText="1"/>
    </xf>
    <xf numFmtId="0" fontId="0" fillId="2" borderId="23" xfId="0" applyFill="1" applyBorder="1" applyAlignment="1">
      <alignment vertical="center" wrapText="1"/>
    </xf>
    <xf numFmtId="164" fontId="0" fillId="2" borderId="22" xfId="1" applyNumberFormat="1" applyFont="1" applyFill="1" applyBorder="1" applyAlignment="1">
      <alignment vertical="center" wrapText="1"/>
    </xf>
    <xf numFmtId="164" fontId="0" fillId="2" borderId="68" xfId="1" applyNumberFormat="1" applyFont="1" applyFill="1" applyBorder="1" applyAlignment="1">
      <alignment vertical="center" wrapText="1"/>
    </xf>
    <xf numFmtId="0" fontId="26" fillId="0" borderId="26" xfId="7" applyFont="1" applyBorder="1" applyAlignment="1">
      <alignment vertical="center"/>
    </xf>
    <xf numFmtId="0" fontId="26" fillId="0" borderId="26" xfId="7" applyFont="1" applyBorder="1" applyAlignment="1">
      <alignment horizontal="center" vertical="center"/>
    </xf>
    <xf numFmtId="0" fontId="27" fillId="0" borderId="19" xfId="7" applyFont="1" applyBorder="1"/>
    <xf numFmtId="0" fontId="26" fillId="0" borderId="19" xfId="7" applyFont="1" applyBorder="1"/>
    <xf numFmtId="0" fontId="24" fillId="2" borderId="16" xfId="0" applyFont="1" applyFill="1" applyBorder="1" applyAlignment="1">
      <alignment horizontal="center" vertical="center" wrapText="1"/>
    </xf>
    <xf numFmtId="164" fontId="24" fillId="2" borderId="17" xfId="1" applyNumberFormat="1" applyFont="1" applyFill="1" applyBorder="1" applyAlignment="1">
      <alignment horizontal="center" vertical="center" wrapText="1"/>
    </xf>
    <xf numFmtId="164" fontId="24" fillId="2" borderId="18" xfId="1" applyNumberFormat="1" applyFont="1" applyFill="1" applyBorder="1" applyAlignment="1">
      <alignment horizontal="center" vertical="center" wrapText="1"/>
    </xf>
    <xf numFmtId="164" fontId="24" fillId="2" borderId="0" xfId="1" applyNumberFormat="1" applyFont="1" applyFill="1" applyBorder="1" applyAlignment="1">
      <alignment horizontal="center" vertical="center" wrapText="1"/>
    </xf>
    <xf numFmtId="0" fontId="22" fillId="0" borderId="0" xfId="7" applyFont="1" applyAlignment="1">
      <alignment vertical="top" wrapText="1"/>
    </xf>
    <xf numFmtId="164" fontId="0" fillId="0" borderId="6" xfId="1" applyNumberFormat="1" applyFont="1" applyFill="1" applyBorder="1"/>
    <xf numFmtId="164" fontId="0" fillId="0" borderId="8" xfId="1" applyNumberFormat="1" applyFont="1" applyFill="1" applyBorder="1"/>
    <xf numFmtId="164" fontId="0" fillId="0" borderId="21" xfId="1" applyNumberFormat="1" applyFont="1" applyFill="1" applyBorder="1"/>
    <xf numFmtId="9" fontId="0" fillId="0" borderId="7" xfId="3" applyFont="1" applyFill="1" applyBorder="1"/>
    <xf numFmtId="9" fontId="0" fillId="0" borderId="20" xfId="3" applyFont="1" applyFill="1" applyBorder="1"/>
    <xf numFmtId="169" fontId="0" fillId="0" borderId="59" xfId="0" applyNumberFormat="1" applyBorder="1"/>
    <xf numFmtId="169" fontId="0" fillId="0" borderId="0" xfId="0" applyNumberFormat="1" applyBorder="1"/>
    <xf numFmtId="169" fontId="0" fillId="0" borderId="44" xfId="0" applyNumberFormat="1" applyBorder="1"/>
    <xf numFmtId="169" fontId="0" fillId="0" borderId="59" xfId="0" applyNumberFormat="1" applyFill="1" applyBorder="1"/>
    <xf numFmtId="169" fontId="0" fillId="0" borderId="0" xfId="0" applyNumberFormat="1" applyFill="1" applyBorder="1"/>
    <xf numFmtId="169" fontId="0" fillId="0" borderId="44" xfId="0" applyNumberFormat="1" applyFill="1" applyBorder="1"/>
    <xf numFmtId="169" fontId="3" fillId="0" borderId="28" xfId="0" applyNumberFormat="1" applyFont="1" applyBorder="1"/>
    <xf numFmtId="169" fontId="3" fillId="0" borderId="29" xfId="0" applyNumberFormat="1" applyFont="1" applyBorder="1"/>
    <xf numFmtId="169" fontId="3" fillId="0" borderId="30" xfId="0" applyNumberFormat="1" applyFont="1" applyBorder="1"/>
    <xf numFmtId="0" fontId="0" fillId="0" borderId="44" xfId="0" applyFill="1" applyBorder="1"/>
    <xf numFmtId="0" fontId="3" fillId="0" borderId="44" xfId="0" applyFont="1" applyBorder="1"/>
    <xf numFmtId="169" fontId="3" fillId="0" borderId="59" xfId="0" applyNumberFormat="1" applyFont="1" applyBorder="1"/>
    <xf numFmtId="169" fontId="3" fillId="0" borderId="0" xfId="0" applyNumberFormat="1" applyFont="1" applyBorder="1"/>
    <xf numFmtId="169" fontId="3" fillId="0" borderId="44" xfId="0" applyNumberFormat="1" applyFont="1" applyBorder="1"/>
    <xf numFmtId="2" fontId="3" fillId="0" borderId="28" xfId="0" applyNumberFormat="1" applyFont="1" applyBorder="1"/>
    <xf numFmtId="2" fontId="3" fillId="0" borderId="29" xfId="0" applyNumberFormat="1" applyFont="1" applyBorder="1"/>
    <xf numFmtId="2" fontId="3" fillId="0" borderId="30" xfId="0" applyNumberFormat="1" applyFont="1" applyBorder="1"/>
    <xf numFmtId="2" fontId="3" fillId="0" borderId="28" xfId="0" applyNumberFormat="1" applyFont="1" applyFill="1" applyBorder="1"/>
    <xf numFmtId="2" fontId="3" fillId="0" borderId="29" xfId="0" applyNumberFormat="1" applyFont="1" applyFill="1" applyBorder="1"/>
    <xf numFmtId="2" fontId="3" fillId="0" borderId="30" xfId="0" applyNumberFormat="1" applyFont="1" applyFill="1" applyBorder="1"/>
    <xf numFmtId="169" fontId="3" fillId="0" borderId="28" xfId="0" applyNumberFormat="1" applyFont="1" applyFill="1" applyBorder="1"/>
    <xf numFmtId="0" fontId="0" fillId="0" borderId="44" xfId="0" applyFont="1" applyBorder="1"/>
    <xf numFmtId="169" fontId="0" fillId="0" borderId="59" xfId="0" quotePrefix="1" applyNumberFormat="1" applyBorder="1"/>
    <xf numFmtId="0" fontId="3" fillId="0" borderId="63" xfId="0" applyFont="1" applyBorder="1"/>
    <xf numFmtId="2" fontId="3" fillId="0" borderId="57" xfId="0" applyNumberFormat="1" applyFont="1" applyBorder="1"/>
    <xf numFmtId="2" fontId="3" fillId="0" borderId="47" xfId="0" applyNumberFormat="1" applyFont="1" applyBorder="1"/>
    <xf numFmtId="2" fontId="3" fillId="0" borderId="63" xfId="0" applyNumberFormat="1" applyFont="1" applyBorder="1"/>
    <xf numFmtId="0" fontId="3" fillId="0" borderId="0" xfId="0" applyFont="1" applyFill="1" applyBorder="1"/>
    <xf numFmtId="169" fontId="3" fillId="0" borderId="54" xfId="0" applyNumberFormat="1" applyFont="1" applyBorder="1"/>
    <xf numFmtId="0" fontId="24" fillId="13" borderId="16" xfId="0" applyFont="1" applyFill="1" applyBorder="1" applyAlignment="1">
      <alignment horizontal="center" vertical="center" wrapText="1"/>
    </xf>
    <xf numFmtId="164" fontId="24" fillId="13" borderId="17" xfId="1" applyNumberFormat="1" applyFont="1" applyFill="1" applyBorder="1" applyAlignment="1">
      <alignment horizontal="center" vertical="center" wrapText="1"/>
    </xf>
    <xf numFmtId="164" fontId="24" fillId="13" borderId="18" xfId="1" applyNumberFormat="1" applyFont="1" applyFill="1" applyBorder="1" applyAlignment="1">
      <alignment horizontal="center" vertical="center" wrapText="1"/>
    </xf>
    <xf numFmtId="164" fontId="24" fillId="13" borderId="0" xfId="1" applyNumberFormat="1" applyFont="1" applyFill="1" applyBorder="1" applyAlignment="1">
      <alignment horizontal="center" vertical="center" wrapText="1"/>
    </xf>
    <xf numFmtId="168" fontId="0" fillId="0" borderId="19" xfId="1" applyNumberFormat="1" applyFont="1" applyBorder="1" applyAlignment="1">
      <alignment horizontal="right"/>
    </xf>
    <xf numFmtId="0" fontId="0" fillId="0" borderId="19" xfId="0" applyBorder="1" applyAlignment="1">
      <alignment horizontal="left" wrapText="1"/>
    </xf>
    <xf numFmtId="164" fontId="1" fillId="0" borderId="19" xfId="1" applyNumberFormat="1" applyFont="1" applyFill="1" applyBorder="1"/>
    <xf numFmtId="3" fontId="27" fillId="0" borderId="19" xfId="1" applyNumberFormat="1" applyFont="1" applyBorder="1"/>
    <xf numFmtId="164" fontId="0" fillId="11" borderId="6" xfId="1" applyNumberFormat="1" applyFont="1" applyFill="1" applyBorder="1"/>
    <xf numFmtId="164" fontId="0" fillId="11" borderId="8" xfId="1" applyNumberFormat="1" applyFont="1" applyFill="1" applyBorder="1"/>
    <xf numFmtId="9" fontId="0" fillId="11" borderId="7" xfId="3" applyFont="1" applyFill="1" applyBorder="1"/>
    <xf numFmtId="164" fontId="0" fillId="11" borderId="21" xfId="1" applyNumberFormat="1" applyFont="1" applyFill="1" applyBorder="1"/>
    <xf numFmtId="164" fontId="0" fillId="11" borderId="19" xfId="1" applyNumberFormat="1" applyFont="1" applyFill="1" applyBorder="1"/>
    <xf numFmtId="9" fontId="0" fillId="11" borderId="20" xfId="3" applyFont="1" applyFill="1" applyBorder="1"/>
    <xf numFmtId="3" fontId="27" fillId="11" borderId="19" xfId="1" applyNumberFormat="1" applyFont="1" applyFill="1" applyBorder="1"/>
    <xf numFmtId="5" fontId="0" fillId="0" borderId="0" xfId="0" applyNumberFormat="1"/>
    <xf numFmtId="0" fontId="0" fillId="0" borderId="0" xfId="0" applyAlignment="1">
      <alignment horizontal="left" wrapText="1"/>
    </xf>
    <xf numFmtId="0" fontId="7" fillId="2" borderId="66"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24" fillId="13" borderId="19"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25" fillId="2" borderId="62" xfId="0" applyFont="1" applyFill="1" applyBorder="1" applyAlignment="1">
      <alignment horizontal="center" vertical="center" wrapText="1"/>
    </xf>
    <xf numFmtId="0" fontId="25" fillId="2" borderId="45"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7" borderId="2"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3" xfId="0" applyFont="1" applyFill="1" applyBorder="1" applyAlignment="1">
      <alignment horizontal="center"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49" xfId="0" applyBorder="1" applyAlignment="1">
      <alignment horizontal="left" vertical="center" wrapText="1"/>
    </xf>
    <xf numFmtId="0" fontId="0" fillId="0" borderId="28" xfId="0" applyBorder="1" applyAlignment="1">
      <alignment horizontal="left" vertical="center" wrapText="1"/>
    </xf>
    <xf numFmtId="0" fontId="0" fillId="0" borderId="66" xfId="0" applyBorder="1" applyAlignment="1">
      <alignment horizontal="left" vertical="center" wrapText="1"/>
    </xf>
    <xf numFmtId="0" fontId="0" fillId="5" borderId="50" xfId="0" applyFill="1" applyBorder="1" applyAlignment="1">
      <alignment horizontal="left" vertical="center"/>
    </xf>
    <xf numFmtId="0" fontId="0" fillId="5" borderId="51" xfId="0" applyFill="1" applyBorder="1" applyAlignment="1">
      <alignment horizontal="left" vertical="center"/>
    </xf>
    <xf numFmtId="0" fontId="0" fillId="5" borderId="52" xfId="0" applyFill="1" applyBorder="1" applyAlignment="1">
      <alignment horizontal="left" vertical="center"/>
    </xf>
    <xf numFmtId="0" fontId="15" fillId="2" borderId="6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0" fillId="0" borderId="0" xfId="0" applyFont="1" applyAlignment="1">
      <alignment horizontal="left"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10" fillId="0" borderId="45" xfId="0" applyFont="1" applyFill="1" applyBorder="1" applyAlignment="1">
      <alignment horizontal="left" wrapText="1"/>
    </xf>
    <xf numFmtId="0" fontId="0" fillId="0" borderId="62" xfId="0" applyBorder="1" applyAlignment="1">
      <alignment horizontal="left" vertical="center" wrapText="1"/>
    </xf>
    <xf numFmtId="0" fontId="0" fillId="0" borderId="59" xfId="0" applyBorder="1" applyAlignment="1">
      <alignment horizontal="left"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164" fontId="15" fillId="2" borderId="2" xfId="1" applyNumberFormat="1" applyFont="1" applyFill="1" applyBorder="1" applyAlignment="1">
      <alignment horizontal="center" vertical="center" wrapText="1"/>
    </xf>
    <xf numFmtId="164" fontId="15" fillId="2" borderId="3" xfId="1" applyNumberFormat="1" applyFont="1" applyFill="1" applyBorder="1" applyAlignment="1">
      <alignment horizontal="center" vertical="center" wrapText="1"/>
    </xf>
    <xf numFmtId="0" fontId="6" fillId="2" borderId="62"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164" fontId="7" fillId="2" borderId="2" xfId="1" applyNumberFormat="1" applyFont="1" applyFill="1" applyBorder="1" applyAlignment="1">
      <alignment horizontal="center" vertical="center" wrapText="1"/>
    </xf>
    <xf numFmtId="164" fontId="7" fillId="2" borderId="3" xfId="1" applyNumberFormat="1" applyFont="1" applyFill="1" applyBorder="1" applyAlignment="1">
      <alignment horizontal="center" vertical="center" wrapText="1"/>
    </xf>
    <xf numFmtId="164" fontId="7" fillId="7" borderId="2" xfId="1" applyNumberFormat="1" applyFont="1" applyFill="1" applyBorder="1" applyAlignment="1">
      <alignment horizontal="center" vertical="center" wrapText="1"/>
    </xf>
    <xf numFmtId="164" fontId="7" fillId="7" borderId="3" xfId="1" applyNumberFormat="1" applyFont="1" applyFill="1" applyBorder="1" applyAlignment="1">
      <alignment horizontal="center" vertical="center" wrapText="1"/>
    </xf>
    <xf numFmtId="0" fontId="6" fillId="2" borderId="62"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7" borderId="62"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0" fillId="0" borderId="61" xfId="0" applyBorder="1" applyAlignment="1">
      <alignment horizontal="left" vertical="center" wrapText="1"/>
    </xf>
    <xf numFmtId="0" fontId="0" fillId="0" borderId="71" xfId="0" applyBorder="1" applyAlignment="1">
      <alignment horizontal="left" vertical="center" wrapText="1"/>
    </xf>
    <xf numFmtId="0" fontId="22" fillId="0" borderId="45" xfId="7" applyFont="1" applyBorder="1" applyAlignment="1">
      <alignment horizontal="left" vertical="top" wrapText="1"/>
    </xf>
    <xf numFmtId="0" fontId="21" fillId="0" borderId="0" xfId="7" applyFont="1" applyAlignment="1">
      <alignment horizontal="left" vertical="center" wrapText="1"/>
    </xf>
    <xf numFmtId="0" fontId="18" fillId="0" borderId="0" xfId="7" applyAlignment="1">
      <alignment horizontal="left" vertical="center" wrapText="1"/>
    </xf>
    <xf numFmtId="0" fontId="26" fillId="0" borderId="38" xfId="7" applyFont="1" applyBorder="1" applyAlignment="1">
      <alignment horizontal="center" vertical="center"/>
    </xf>
    <xf numFmtId="0" fontId="26" fillId="0" borderId="29" xfId="7" applyFont="1" applyBorder="1" applyAlignment="1">
      <alignment horizontal="center" vertical="center"/>
    </xf>
    <xf numFmtId="0" fontId="26" fillId="0" borderId="35" xfId="7" applyFont="1" applyBorder="1" applyAlignment="1">
      <alignment horizontal="center" vertical="center"/>
    </xf>
  </cellXfs>
  <cellStyles count="9">
    <cellStyle name="Comma" xfId="1" builtinId="3"/>
    <cellStyle name="Currency" xfId="2" builtinId="4"/>
    <cellStyle name="Normal" xfId="0" builtinId="0"/>
    <cellStyle name="Normal 10 2" xfId="4"/>
    <cellStyle name="Normal 2" xfId="5"/>
    <cellStyle name="Normal 2 2" xfId="7"/>
    <cellStyle name="Normal 4" xfId="8"/>
    <cellStyle name="Normal_Revised Exhibit 1_021810_Eberts" xfId="6"/>
    <cellStyle name="Percent" xfId="3" builtinId="5"/>
  </cellStyles>
  <dxfs count="0"/>
  <tableStyles count="0" defaultTableStyle="TableStyleMedium2" defaultPivotStyle="PivotStyleLight16"/>
  <colors>
    <mruColors>
      <color rgb="FF1F45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28"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Metrics'!$L$6:$O$6</c:f>
              <c:strCache>
                <c:ptCount val="4"/>
                <c:pt idx="0">
                  <c:v>Primary Metric Electric (MWh) - 2020/21  TRM</c:v>
                </c:pt>
                <c:pt idx="1">
                  <c:v>Secondary Metric Electric (MWh) 2022 TRM</c:v>
                </c:pt>
                <c:pt idx="2">
                  <c:v>Primary Metric - Gas (Dth) - 2020/21 TRM</c:v>
                </c:pt>
                <c:pt idx="3">
                  <c:v>Secondary Metric - Gas (Dth) - 2022 TRM</c:v>
                </c:pt>
              </c:strCache>
            </c:strRef>
          </c:cat>
          <c:val>
            <c:numRef>
              <c:f>'AP F - Secondary Metrics'!$L$7:$O$7</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D7D5-4490-B6EF-0055D0B63535}"/>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Metrics'!$L$6:$M$6</c:f>
              <c:strCache>
                <c:ptCount val="2"/>
                <c:pt idx="0">
                  <c:v>Primary Metric Electric (MWh) - 2020/21  TRM</c:v>
                </c:pt>
                <c:pt idx="1">
                  <c:v>Secondary Metric Electric (MWh) 2022 TRM</c:v>
                </c:pt>
              </c:strCache>
            </c:strRef>
          </c:cat>
          <c:val>
            <c:numRef>
              <c:f>'AP F - Secondary Metrics'!$L$8:$M$8</c:f>
              <c:numCache>
                <c:formatCode>_(* #,##0_);_(* \(#,##0\);_(* "-"??_);_(@_)</c:formatCode>
                <c:ptCount val="2"/>
                <c:pt idx="0">
                  <c:v>0</c:v>
                </c:pt>
                <c:pt idx="1">
                  <c:v>3625802.1097407416</c:v>
                </c:pt>
              </c:numCache>
            </c:numRef>
          </c:val>
          <c:extLst>
            <c:ext xmlns:c16="http://schemas.microsoft.com/office/drawing/2014/chart" uri="{C3380CC4-5D6E-409C-BE32-E72D297353CC}">
              <c16:uniqueId val="{00000000-7A54-4E7D-AB0A-66391554A25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41031</xdr:colOff>
      <xdr:row>10</xdr:row>
      <xdr:rowOff>96779</xdr:rowOff>
    </xdr:from>
    <xdr:to>
      <xdr:col>16</xdr:col>
      <xdr:colOff>228600</xdr:colOff>
      <xdr:row>17</xdr:row>
      <xdr:rowOff>390525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73045</xdr:colOff>
      <xdr:row>19</xdr:row>
      <xdr:rowOff>116211</xdr:rowOff>
    </xdr:from>
    <xdr:to>
      <xdr:col>14</xdr:col>
      <xdr:colOff>904875</xdr:colOff>
      <xdr:row>31</xdr:row>
      <xdr:rowOff>13667</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Anne-Marie Peracchio" id="{AC1B343A-DF97-4857-A3FB-6FF7414B9719}" userId="S::anne-marie.peracchio@pseg1com.microsoftonline.com::bac1fb85-b25b-4bdd-87ac-c6adba1fabe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N13"/>
  <sheetViews>
    <sheetView zoomScaleNormal="100" workbookViewId="0">
      <selection activeCell="B4" sqref="B4"/>
    </sheetView>
  </sheetViews>
  <sheetFormatPr defaultRowHeight="14.5"/>
  <cols>
    <col min="1" max="1" width="3.81640625" customWidth="1"/>
    <col min="2" max="2" width="20.81640625" customWidth="1"/>
    <col min="3" max="14" width="6.7265625" customWidth="1"/>
    <col min="15" max="15" width="3.81640625" customWidth="1"/>
  </cols>
  <sheetData>
    <row r="1" spans="2:14" ht="15.5">
      <c r="B1" s="487" t="s">
        <v>196</v>
      </c>
    </row>
    <row r="2" spans="2:14">
      <c r="B2" s="588"/>
      <c r="C2" s="590" t="s">
        <v>105</v>
      </c>
      <c r="D2" s="590"/>
      <c r="E2" s="590"/>
      <c r="F2" s="590"/>
      <c r="G2" s="590"/>
      <c r="H2" s="590"/>
      <c r="I2" s="591" t="s">
        <v>106</v>
      </c>
      <c r="J2" s="591"/>
      <c r="K2" s="591"/>
      <c r="L2" s="591"/>
      <c r="M2" s="591"/>
      <c r="N2" s="591"/>
    </row>
    <row r="3" spans="2:14">
      <c r="B3" s="589"/>
      <c r="C3" s="571" t="s">
        <v>107</v>
      </c>
      <c r="D3" s="572" t="s">
        <v>108</v>
      </c>
      <c r="E3" s="572" t="s">
        <v>109</v>
      </c>
      <c r="F3" s="573" t="s">
        <v>110</v>
      </c>
      <c r="G3" s="574" t="s">
        <v>111</v>
      </c>
      <c r="H3" s="574" t="s">
        <v>112</v>
      </c>
      <c r="I3" s="532" t="s">
        <v>107</v>
      </c>
      <c r="J3" s="533" t="s">
        <v>108</v>
      </c>
      <c r="K3" s="533" t="s">
        <v>109</v>
      </c>
      <c r="L3" s="534" t="s">
        <v>110</v>
      </c>
      <c r="M3" s="535" t="s">
        <v>111</v>
      </c>
      <c r="N3" s="535" t="s">
        <v>112</v>
      </c>
    </row>
    <row r="4" spans="2:14" ht="32.15" customHeight="1">
      <c r="B4" s="576" t="s">
        <v>166</v>
      </c>
      <c r="C4" s="575">
        <v>1.6912953660334422</v>
      </c>
      <c r="D4" s="575">
        <v>7.6873094770242494</v>
      </c>
      <c r="E4" s="575">
        <v>0.88903672878263074</v>
      </c>
      <c r="F4" s="575">
        <v>0.55795752066447302</v>
      </c>
      <c r="G4" s="575">
        <v>0.69537437664100765</v>
      </c>
      <c r="H4" s="575">
        <v>2.3100122391922571</v>
      </c>
      <c r="I4" s="575"/>
      <c r="J4" s="575"/>
      <c r="K4" s="575"/>
      <c r="L4" s="575"/>
      <c r="M4" s="575"/>
      <c r="N4" s="575"/>
    </row>
    <row r="5" spans="2:14" ht="32.15" customHeight="1">
      <c r="B5" s="576" t="s">
        <v>174</v>
      </c>
      <c r="C5" s="575">
        <v>1.5948443461590431</v>
      </c>
      <c r="D5" s="575">
        <v>4.8944843843390915</v>
      </c>
      <c r="E5" s="575">
        <v>1.2080576718959766</v>
      </c>
      <c r="F5" s="575">
        <v>0.72342567722215156</v>
      </c>
      <c r="G5" s="575">
        <v>0.77418863545946359</v>
      </c>
      <c r="H5" s="575">
        <v>2.4269064669265794</v>
      </c>
      <c r="I5" s="575"/>
      <c r="J5" s="575"/>
      <c r="K5" s="575"/>
      <c r="L5" s="575"/>
      <c r="M5" s="575"/>
      <c r="N5" s="575"/>
    </row>
    <row r="6" spans="2:14" ht="32.15" customHeight="1">
      <c r="B6" s="576" t="s">
        <v>167</v>
      </c>
      <c r="C6" s="575">
        <v>1.1566903933099393</v>
      </c>
      <c r="D6" s="575" t="s">
        <v>197</v>
      </c>
      <c r="E6" s="575">
        <v>0.53532041561918309</v>
      </c>
      <c r="F6" s="575">
        <v>0.40193461054964258</v>
      </c>
      <c r="G6" s="575">
        <v>0.53532041561918309</v>
      </c>
      <c r="H6" s="575">
        <v>1.8430926324773469</v>
      </c>
      <c r="I6" s="575"/>
      <c r="J6" s="575"/>
      <c r="K6" s="575"/>
      <c r="L6" s="575"/>
      <c r="M6" s="575"/>
      <c r="N6" s="575"/>
    </row>
    <row r="7" spans="2:14" ht="32.15" customHeight="1">
      <c r="B7" s="576" t="s">
        <v>168</v>
      </c>
      <c r="C7" s="575">
        <v>2.1673843078328705</v>
      </c>
      <c r="D7" s="575" t="s">
        <v>197</v>
      </c>
      <c r="E7" s="575">
        <v>1.1973774224209452</v>
      </c>
      <c r="F7" s="575">
        <v>0.61763762208281969</v>
      </c>
      <c r="G7" s="575">
        <v>1.1973774224209452</v>
      </c>
      <c r="H7" s="575">
        <v>2.5803105235647585</v>
      </c>
      <c r="I7" s="575"/>
      <c r="J7" s="575"/>
      <c r="K7" s="575"/>
      <c r="L7" s="575"/>
      <c r="M7" s="575"/>
      <c r="N7" s="575"/>
    </row>
    <row r="8" spans="2:14" ht="32.15" customHeight="1">
      <c r="B8" s="576" t="s">
        <v>25</v>
      </c>
      <c r="C8" s="575">
        <v>1.320550239011598</v>
      </c>
      <c r="D8" s="575" t="s">
        <v>197</v>
      </c>
      <c r="E8" s="575">
        <v>0.68736707845391143</v>
      </c>
      <c r="F8" s="575">
        <v>0.46104163567252404</v>
      </c>
      <c r="G8" s="575">
        <v>0.68736707845391143</v>
      </c>
      <c r="H8" s="575">
        <v>2.4212356152064389</v>
      </c>
      <c r="I8" s="575"/>
      <c r="J8" s="575"/>
      <c r="K8" s="575"/>
      <c r="L8" s="575"/>
      <c r="M8" s="575"/>
      <c r="N8" s="575"/>
    </row>
    <row r="9" spans="2:14" ht="32.15" customHeight="1">
      <c r="B9" s="576" t="s">
        <v>171</v>
      </c>
      <c r="C9" s="575">
        <v>2.6591579921630468</v>
      </c>
      <c r="D9" s="575">
        <v>5.3822171119600686</v>
      </c>
      <c r="E9" s="575">
        <v>1.8722647599727713</v>
      </c>
      <c r="F9" s="575">
        <v>1.1010453482762954</v>
      </c>
      <c r="G9" s="575">
        <v>1.2801670844004864</v>
      </c>
      <c r="H9" s="575">
        <v>4.2927252504539677</v>
      </c>
      <c r="I9" s="575"/>
      <c r="J9" s="575"/>
      <c r="K9" s="575"/>
      <c r="L9" s="575"/>
      <c r="M9" s="575"/>
      <c r="N9" s="575"/>
    </row>
    <row r="10" spans="2:14" ht="32.15" customHeight="1">
      <c r="B10" s="576" t="s">
        <v>169</v>
      </c>
      <c r="C10" s="575">
        <v>2.7131402011740162</v>
      </c>
      <c r="D10" s="575">
        <v>6.5542957863130749</v>
      </c>
      <c r="E10" s="575">
        <v>2.0440083000075782</v>
      </c>
      <c r="F10" s="575">
        <v>1.1645817282483761</v>
      </c>
      <c r="G10" s="575">
        <v>1.2795247783397365</v>
      </c>
      <c r="H10" s="575">
        <v>3.5345223807170267</v>
      </c>
      <c r="I10" s="575"/>
      <c r="J10" s="575"/>
      <c r="K10" s="575"/>
      <c r="L10" s="575"/>
      <c r="M10" s="575"/>
      <c r="N10" s="575"/>
    </row>
    <row r="11" spans="2:14" ht="32.15" customHeight="1">
      <c r="B11" s="576" t="s">
        <v>170</v>
      </c>
      <c r="C11" s="575">
        <v>3.0086552480981523</v>
      </c>
      <c r="D11" s="575">
        <v>6.9250381014156801</v>
      </c>
      <c r="E11" s="575">
        <v>2.1024289273046839</v>
      </c>
      <c r="F11" s="575">
        <v>1.261493045835389</v>
      </c>
      <c r="G11" s="575">
        <v>1.4896355349071106</v>
      </c>
      <c r="H11" s="575">
        <v>4.7425549370832796</v>
      </c>
      <c r="I11" s="575"/>
      <c r="J11" s="575"/>
      <c r="K11" s="575"/>
      <c r="L11" s="575"/>
      <c r="M11" s="575"/>
      <c r="N11" s="575"/>
    </row>
    <row r="12" spans="2:14" ht="32.15" customHeight="1">
      <c r="B12" s="576" t="s">
        <v>172</v>
      </c>
      <c r="C12" s="575">
        <v>1.7697041995692719</v>
      </c>
      <c r="D12" s="575">
        <v>8.691895087549911</v>
      </c>
      <c r="E12" s="575">
        <v>1.4347158439768057</v>
      </c>
      <c r="F12" s="575">
        <v>0.99433350113585195</v>
      </c>
      <c r="G12" s="575">
        <v>1.2554983262758079</v>
      </c>
      <c r="H12" s="575">
        <v>4.0476319556364748</v>
      </c>
      <c r="I12" s="575"/>
      <c r="J12" s="575"/>
      <c r="K12" s="575"/>
      <c r="L12" s="575"/>
      <c r="M12" s="575"/>
      <c r="N12" s="575"/>
    </row>
    <row r="13" spans="2:14" ht="32.15" customHeight="1">
      <c r="B13" s="576" t="s">
        <v>173</v>
      </c>
      <c r="C13" s="575">
        <v>1.777775798885896</v>
      </c>
      <c r="D13" s="575">
        <v>5.2820759660436201</v>
      </c>
      <c r="E13" s="575">
        <v>1.1177960494504093</v>
      </c>
      <c r="F13" s="575">
        <v>0.87085527021510711</v>
      </c>
      <c r="G13" s="575">
        <v>0.88670629113442578</v>
      </c>
      <c r="H13" s="575">
        <v>3.0373520368635396</v>
      </c>
      <c r="I13" s="575"/>
      <c r="J13" s="575"/>
      <c r="K13" s="575"/>
      <c r="L13" s="575"/>
      <c r="M13" s="575"/>
      <c r="N13" s="575"/>
    </row>
  </sheetData>
  <mergeCells count="3">
    <mergeCell ref="B2:B3"/>
    <mergeCell ref="C2:H2"/>
    <mergeCell ref="I2:N2"/>
  </mergeCells>
  <pageMargins left="0.7" right="0.7" top="0.75" bottom="0.75" header="0.3" footer="0.3"/>
  <pageSetup orientation="landscape" r:id="rId1"/>
  <headerFooter>
    <oddHeader>&amp;RTable 8 -  Benefit-Cost Test Results By Program</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
  <sheetViews>
    <sheetView workbookViewId="0">
      <selection activeCell="F1" sqref="F1"/>
    </sheetView>
  </sheetViews>
  <sheetFormatPr defaultRowHeight="14.5"/>
  <cols>
    <col min="2" max="2" width="22.7265625" bestFit="1" customWidth="1"/>
  </cols>
  <sheetData>
    <row r="2" spans="2:2">
      <c r="B2" s="456" t="s">
        <v>113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K38"/>
  <sheetViews>
    <sheetView tabSelected="1" zoomScale="110" zoomScaleNormal="110" zoomScalePageLayoutView="50" workbookViewId="0">
      <pane ySplit="6" topLeftCell="A18" activePane="bottomLeft" state="frozen"/>
      <selection activeCell="E1" sqref="E1"/>
      <selection pane="bottomLeft" activeCell="F2" sqref="F2"/>
    </sheetView>
  </sheetViews>
  <sheetFormatPr defaultColWidth="9.26953125" defaultRowHeight="14.5"/>
  <cols>
    <col min="1" max="1" width="3.1796875" customWidth="1"/>
    <col min="2" max="2" width="22.1796875" customWidth="1"/>
    <col min="3" max="3" width="35" customWidth="1"/>
    <col min="4" max="5" width="13.54296875" customWidth="1"/>
    <col min="6" max="8" width="14.54296875" style="2" customWidth="1"/>
    <col min="9" max="9" width="14.54296875" style="3" customWidth="1"/>
    <col min="10" max="10" width="14.54296875" customWidth="1"/>
    <col min="11" max="11" width="14.81640625" customWidth="1"/>
    <col min="12" max="12" width="1.7265625" customWidth="1"/>
  </cols>
  <sheetData>
    <row r="1" spans="1:11" ht="23.5">
      <c r="A1" s="1" t="s">
        <v>0</v>
      </c>
      <c r="F1"/>
      <c r="G1"/>
      <c r="H1"/>
      <c r="I1"/>
    </row>
    <row r="2" spans="1:11">
      <c r="F2"/>
      <c r="G2"/>
      <c r="H2"/>
      <c r="I2"/>
    </row>
    <row r="3" spans="1:11" ht="19" thickBot="1">
      <c r="A3" s="4"/>
      <c r="B3" s="4" t="str">
        <f>'Participant-Spend'!B3</f>
        <v>For Period Ending PY23Q1</v>
      </c>
      <c r="C3" s="4"/>
      <c r="D3" s="4"/>
      <c r="E3" s="4"/>
      <c r="F3" s="4"/>
      <c r="G3" s="4"/>
      <c r="H3" s="4"/>
      <c r="I3" s="4"/>
      <c r="J3" s="4"/>
    </row>
    <row r="4" spans="1:11" ht="15" thickBot="1">
      <c r="A4" t="s">
        <v>1</v>
      </c>
      <c r="B4" s="106"/>
      <c r="C4" s="107"/>
      <c r="D4" s="610" t="s">
        <v>31</v>
      </c>
      <c r="E4" s="611"/>
      <c r="F4" s="611"/>
      <c r="G4" s="611"/>
      <c r="H4" s="611"/>
      <c r="I4" s="611"/>
      <c r="J4" s="611"/>
      <c r="K4" s="612"/>
    </row>
    <row r="5" spans="1:11" ht="21" customHeight="1">
      <c r="B5" s="86"/>
      <c r="C5" s="109"/>
      <c r="D5" s="5" t="s">
        <v>10</v>
      </c>
      <c r="E5" s="30" t="s">
        <v>35</v>
      </c>
      <c r="F5" s="5" t="s">
        <v>11</v>
      </c>
      <c r="G5" s="30" t="s">
        <v>36</v>
      </c>
      <c r="H5" s="30" t="s">
        <v>37</v>
      </c>
      <c r="I5" s="22" t="s">
        <v>38</v>
      </c>
      <c r="J5" s="111" t="s">
        <v>39</v>
      </c>
      <c r="K5" s="111" t="s">
        <v>97</v>
      </c>
    </row>
    <row r="6" spans="1:11" ht="48.5" thickBot="1">
      <c r="B6" s="87"/>
      <c r="C6" s="110"/>
      <c r="D6" s="301" t="s">
        <v>69</v>
      </c>
      <c r="E6" s="300" t="s">
        <v>70</v>
      </c>
      <c r="F6" s="19" t="s">
        <v>71</v>
      </c>
      <c r="G6" s="32" t="s">
        <v>45</v>
      </c>
      <c r="H6" s="32" t="s">
        <v>89</v>
      </c>
      <c r="I6" s="302" t="s">
        <v>72</v>
      </c>
      <c r="J6" s="303" t="s">
        <v>91</v>
      </c>
      <c r="K6" s="303" t="s">
        <v>96</v>
      </c>
    </row>
    <row r="7" spans="1:11" ht="17" thickBot="1">
      <c r="B7" s="51" t="s">
        <v>12</v>
      </c>
      <c r="C7" s="489" t="s">
        <v>73</v>
      </c>
      <c r="D7" s="154"/>
      <c r="E7" s="155"/>
      <c r="F7" s="156"/>
      <c r="G7" s="253"/>
      <c r="H7" s="156"/>
      <c r="I7" s="215"/>
      <c r="J7" s="155"/>
      <c r="K7" s="157"/>
    </row>
    <row r="8" spans="1:11">
      <c r="B8" s="614" t="s">
        <v>46</v>
      </c>
      <c r="C8" s="95" t="s">
        <v>82</v>
      </c>
      <c r="D8" s="133">
        <v>4170.2213310000243</v>
      </c>
      <c r="E8" s="134"/>
      <c r="F8" s="133">
        <v>4170.2213310000243</v>
      </c>
      <c r="G8" s="247"/>
      <c r="H8" s="133">
        <v>4557.6751000000004</v>
      </c>
      <c r="I8" s="189">
        <v>0.31067075200000804</v>
      </c>
      <c r="J8" s="439">
        <v>39531.13007740285</v>
      </c>
      <c r="K8" s="53">
        <v>39531.13007740285</v>
      </c>
    </row>
    <row r="9" spans="1:11" ht="15" thickBot="1">
      <c r="B9" s="615"/>
      <c r="C9" s="235" t="s">
        <v>77</v>
      </c>
      <c r="D9" s="236">
        <v>95656.591232721068</v>
      </c>
      <c r="E9" s="237"/>
      <c r="F9" s="238">
        <v>95656.591232721068</v>
      </c>
      <c r="G9" s="263"/>
      <c r="H9" s="238">
        <v>104544.0107</v>
      </c>
      <c r="I9" s="239">
        <v>8.2682593084399976</v>
      </c>
      <c r="J9" s="440">
        <v>1347807.526019</v>
      </c>
      <c r="K9" s="240">
        <v>1347807.526019</v>
      </c>
    </row>
    <row r="10" spans="1:11" ht="18" customHeight="1" thickBot="1">
      <c r="B10" s="91"/>
      <c r="C10" s="241" t="s">
        <v>86</v>
      </c>
      <c r="D10" s="242">
        <v>99826.812563721091</v>
      </c>
      <c r="E10" s="243">
        <v>46072.038439999997</v>
      </c>
      <c r="F10" s="244">
        <v>99826.812563721091</v>
      </c>
      <c r="G10" s="234">
        <v>2.1667999999999998</v>
      </c>
      <c r="H10" s="244">
        <v>109101.68580000001</v>
      </c>
      <c r="I10" s="245">
        <v>8.5789300604400047</v>
      </c>
      <c r="J10" s="441">
        <v>1387338.6560964028</v>
      </c>
      <c r="K10" s="246">
        <v>1387338.6560964028</v>
      </c>
    </row>
    <row r="11" spans="1:11">
      <c r="B11" s="598" t="s">
        <v>14</v>
      </c>
      <c r="C11" s="230" t="s">
        <v>47</v>
      </c>
      <c r="D11" s="143">
        <v>294.05628870675599</v>
      </c>
      <c r="E11" s="134"/>
      <c r="F11" s="133">
        <v>294.05628870675599</v>
      </c>
      <c r="G11" s="247"/>
      <c r="H11" s="133">
        <v>321.37700000000001</v>
      </c>
      <c r="I11" s="189">
        <v>0</v>
      </c>
      <c r="J11" s="439">
        <v>5516.7673370000002</v>
      </c>
      <c r="K11" s="53">
        <v>5516.7673370000002</v>
      </c>
    </row>
    <row r="12" spans="1:11" ht="15" thickBot="1">
      <c r="B12" s="599"/>
      <c r="C12" s="231" t="s">
        <v>48</v>
      </c>
      <c r="D12" s="146">
        <v>4783.1646884356032</v>
      </c>
      <c r="E12" s="229"/>
      <c r="F12" s="148">
        <v>4783.1646884356032</v>
      </c>
      <c r="G12" s="264"/>
      <c r="H12" s="148">
        <v>5227.5667999999996</v>
      </c>
      <c r="I12" s="211">
        <v>0.37406706880000001</v>
      </c>
      <c r="J12" s="10">
        <v>65990.345321000001</v>
      </c>
      <c r="K12" s="93">
        <v>65990.345321000001</v>
      </c>
    </row>
    <row r="13" spans="1:11" ht="18" customHeight="1" thickBot="1">
      <c r="B13" s="503"/>
      <c r="C13" s="510" t="s">
        <v>85</v>
      </c>
      <c r="D13" s="242">
        <v>5077.2209771423595</v>
      </c>
      <c r="E13" s="243">
        <v>11355.275455000001</v>
      </c>
      <c r="F13" s="244">
        <v>5077.2209771423595</v>
      </c>
      <c r="G13" s="234">
        <v>0.4471</v>
      </c>
      <c r="H13" s="244">
        <v>5548.9438</v>
      </c>
      <c r="I13" s="245">
        <v>0.37406706880000001</v>
      </c>
      <c r="J13" s="441">
        <v>71507.112657999998</v>
      </c>
      <c r="K13" s="246">
        <v>71507.112657999998</v>
      </c>
    </row>
    <row r="14" spans="1:11" ht="15" thickBot="1">
      <c r="B14" s="267" t="s">
        <v>76</v>
      </c>
      <c r="C14" s="44" t="s">
        <v>80</v>
      </c>
      <c r="D14" s="149">
        <v>13486.838887077998</v>
      </c>
      <c r="E14" s="225">
        <v>3047.8730850000002</v>
      </c>
      <c r="F14" s="43">
        <v>13486.838887077998</v>
      </c>
      <c r="G14" s="265">
        <v>4.4249999999999998</v>
      </c>
      <c r="H14" s="43">
        <v>14739.896199999999</v>
      </c>
      <c r="I14" s="212">
        <v>0.49135700692599998</v>
      </c>
      <c r="J14" s="442">
        <v>201229.97383600002</v>
      </c>
      <c r="K14" s="94">
        <v>201229.97383600002</v>
      </c>
    </row>
    <row r="15" spans="1:11" ht="36.75" customHeight="1" thickBot="1">
      <c r="B15" s="41" t="s">
        <v>15</v>
      </c>
      <c r="C15" s="41" t="s">
        <v>81</v>
      </c>
      <c r="D15" s="150">
        <v>16782.899999999998</v>
      </c>
      <c r="E15" s="151">
        <v>115330.950635</v>
      </c>
      <c r="F15" s="150">
        <v>16782.899999999998</v>
      </c>
      <c r="G15" s="251">
        <v>0.14549999999999999</v>
      </c>
      <c r="H15" s="207">
        <v>18342.193200000002</v>
      </c>
      <c r="I15" s="213">
        <v>0</v>
      </c>
      <c r="J15" s="208">
        <v>16782.899999999998</v>
      </c>
      <c r="K15" s="209">
        <v>16782.899999999998</v>
      </c>
    </row>
    <row r="16" spans="1:11" ht="21" customHeight="1" thickBot="1">
      <c r="B16" s="55" t="s">
        <v>16</v>
      </c>
      <c r="C16" s="63"/>
      <c r="D16" s="152">
        <v>135173.77242794147</v>
      </c>
      <c r="E16" s="153">
        <v>175806.13761500001</v>
      </c>
      <c r="F16" s="60">
        <v>135173.77242794147</v>
      </c>
      <c r="G16" s="252">
        <v>0.76900000000000002</v>
      </c>
      <c r="H16" s="60">
        <v>147732.71900000001</v>
      </c>
      <c r="I16" s="214">
        <v>9.4443541361660053</v>
      </c>
      <c r="J16" s="28">
        <v>1676858.6425904029</v>
      </c>
      <c r="K16" s="61">
        <v>1676858.6425904029</v>
      </c>
    </row>
    <row r="17" spans="2:11" ht="15" thickBot="1">
      <c r="B17" s="616" t="s">
        <v>17</v>
      </c>
      <c r="C17" s="617"/>
      <c r="D17" s="492"/>
      <c r="E17" s="493"/>
      <c r="F17" s="494"/>
      <c r="G17" s="495"/>
      <c r="H17" s="494"/>
      <c r="I17" s="496"/>
      <c r="J17" s="493"/>
      <c r="K17" s="497"/>
    </row>
    <row r="18" spans="2:11" ht="15" thickBot="1">
      <c r="B18" s="488" t="s">
        <v>17</v>
      </c>
      <c r="C18" s="489" t="s">
        <v>49</v>
      </c>
      <c r="D18" s="490"/>
      <c r="E18" s="184"/>
      <c r="F18" s="491"/>
      <c r="G18" s="262"/>
      <c r="H18" s="28"/>
      <c r="I18" s="14"/>
      <c r="J18" s="14"/>
      <c r="K18" s="438"/>
    </row>
    <row r="19" spans="2:11" ht="15" thickBot="1">
      <c r="B19" s="50" t="s">
        <v>18</v>
      </c>
      <c r="C19" s="66" t="s">
        <v>50</v>
      </c>
      <c r="D19" s="143">
        <v>2935.7025552234577</v>
      </c>
      <c r="E19" s="144">
        <v>51260.583794999999</v>
      </c>
      <c r="F19" s="133">
        <v>2935.7025552234577</v>
      </c>
      <c r="G19" s="254">
        <v>5.7299999999999997E-2</v>
      </c>
      <c r="H19" s="133">
        <v>3208.4576000000002</v>
      </c>
      <c r="I19" s="189">
        <v>0.69145211502008297</v>
      </c>
      <c r="J19" s="439">
        <v>43696.047583760526</v>
      </c>
      <c r="K19" s="53">
        <v>43696.047583760526</v>
      </c>
    </row>
    <row r="20" spans="2:11">
      <c r="B20" s="601" t="s">
        <v>20</v>
      </c>
      <c r="C20" s="48" t="s">
        <v>78</v>
      </c>
      <c r="D20" s="160">
        <v>90957.671704510271</v>
      </c>
      <c r="E20" s="161">
        <v>189507.386665</v>
      </c>
      <c r="F20" s="12">
        <v>90957.671704510271</v>
      </c>
      <c r="G20" s="255">
        <v>0.48</v>
      </c>
      <c r="H20" s="12">
        <v>99408.516300000003</v>
      </c>
      <c r="I20" s="216">
        <v>17.180068286628057</v>
      </c>
      <c r="J20" s="12">
        <v>1332144.5317014682</v>
      </c>
      <c r="K20" s="430">
        <v>1332144.5317014682</v>
      </c>
    </row>
    <row r="21" spans="2:11">
      <c r="B21" s="601"/>
      <c r="C21" s="45" t="s">
        <v>79</v>
      </c>
      <c r="D21" s="162">
        <v>3526.0099932399999</v>
      </c>
      <c r="E21" s="163">
        <v>43394.374405000002</v>
      </c>
      <c r="F21" s="164">
        <v>3526.0099932399999</v>
      </c>
      <c r="G21" s="256">
        <v>8.1299999999999997E-2</v>
      </c>
      <c r="H21" s="164">
        <v>3853.6102999999998</v>
      </c>
      <c r="I21" s="217">
        <v>0.69273075000000039</v>
      </c>
      <c r="J21" s="164">
        <v>52772.563110520015</v>
      </c>
      <c r="K21" s="431">
        <v>52772.563110520015</v>
      </c>
    </row>
    <row r="22" spans="2:11">
      <c r="B22" s="602"/>
      <c r="C22" s="45" t="s">
        <v>22</v>
      </c>
      <c r="D22" s="165">
        <v>0</v>
      </c>
      <c r="E22" s="166">
        <v>9156.6279169999998</v>
      </c>
      <c r="F22" s="9">
        <v>0</v>
      </c>
      <c r="G22" s="257">
        <v>0</v>
      </c>
      <c r="H22" s="9">
        <v>0</v>
      </c>
      <c r="I22" s="218">
        <v>0</v>
      </c>
      <c r="J22" s="9">
        <v>0</v>
      </c>
      <c r="K22" s="432">
        <v>0</v>
      </c>
    </row>
    <row r="23" spans="2:11" ht="15" thickBot="1">
      <c r="B23" s="602"/>
      <c r="C23" s="88" t="s">
        <v>23</v>
      </c>
      <c r="D23" s="167">
        <v>908.88900000000001</v>
      </c>
      <c r="E23" s="147">
        <v>389.45351799999997</v>
      </c>
      <c r="F23" s="10">
        <v>908.88900000000001</v>
      </c>
      <c r="G23" s="258">
        <v>2.3338000000000001</v>
      </c>
      <c r="H23" s="10">
        <v>993.33360000000005</v>
      </c>
      <c r="I23" s="211">
        <v>0.1038</v>
      </c>
      <c r="J23" s="10">
        <v>13633.334999999999</v>
      </c>
      <c r="K23" s="93">
        <v>13633.334999999999</v>
      </c>
    </row>
    <row r="24" spans="2:11" s="18" customFormat="1" ht="21" customHeight="1" thickBot="1">
      <c r="B24" s="16" t="s">
        <v>24</v>
      </c>
      <c r="C24" s="40"/>
      <c r="D24" s="168">
        <v>98328.273252973726</v>
      </c>
      <c r="E24" s="153">
        <v>293708.42629999999</v>
      </c>
      <c r="F24" s="28">
        <v>98328.273252973726</v>
      </c>
      <c r="G24" s="252">
        <v>0.33500000000000002</v>
      </c>
      <c r="H24" s="37">
        <v>107463.9178</v>
      </c>
      <c r="I24" s="214">
        <v>18.66805115164814</v>
      </c>
      <c r="J24" s="28">
        <v>1442246.4773957487</v>
      </c>
      <c r="K24" s="61">
        <v>1442246.4773957487</v>
      </c>
    </row>
    <row r="25" spans="2:11" ht="15" thickBot="1">
      <c r="B25" s="618" t="s">
        <v>65</v>
      </c>
      <c r="C25" s="619"/>
      <c r="D25" s="169"/>
      <c r="E25" s="170"/>
      <c r="F25" s="170"/>
      <c r="G25" s="259"/>
      <c r="H25" s="170"/>
      <c r="I25" s="219"/>
      <c r="J25" s="170"/>
      <c r="K25" s="433"/>
    </row>
    <row r="26" spans="2:11">
      <c r="B26" s="604" t="s">
        <v>65</v>
      </c>
      <c r="C26" s="70" t="s">
        <v>52</v>
      </c>
      <c r="D26" s="172"/>
      <c r="E26" s="173"/>
      <c r="F26" s="174"/>
      <c r="G26" s="260"/>
      <c r="H26" s="174"/>
      <c r="I26" s="220"/>
      <c r="J26" s="175"/>
      <c r="K26" s="434"/>
    </row>
    <row r="27" spans="2:11" ht="18" customHeight="1">
      <c r="B27" s="605"/>
      <c r="C27" s="71" t="s">
        <v>19</v>
      </c>
      <c r="D27" s="176">
        <v>866.52530026536488</v>
      </c>
      <c r="E27" s="163">
        <v>17675.226332999999</v>
      </c>
      <c r="F27" s="164">
        <v>866.52530026536488</v>
      </c>
      <c r="G27" s="256">
        <v>4.9000000000000002E-2</v>
      </c>
      <c r="H27" s="164">
        <v>947.03390000000002</v>
      </c>
      <c r="I27" s="217">
        <v>7.1090043999999991E-2</v>
      </c>
      <c r="J27" s="20">
        <v>11164.713561</v>
      </c>
      <c r="K27" s="435">
        <v>11164.713561</v>
      </c>
    </row>
    <row r="28" spans="2:11">
      <c r="B28" s="605"/>
      <c r="C28" s="71" t="s">
        <v>51</v>
      </c>
      <c r="D28" s="177"/>
      <c r="E28" s="136"/>
      <c r="F28" s="138"/>
      <c r="G28" s="248"/>
      <c r="H28" s="138"/>
      <c r="I28" s="221"/>
      <c r="J28" s="178"/>
      <c r="K28" s="436"/>
    </row>
    <row r="29" spans="2:11" ht="15" thickBot="1">
      <c r="B29" s="606"/>
      <c r="C29" s="72" t="s">
        <v>23</v>
      </c>
      <c r="D29" s="179"/>
      <c r="E29" s="180"/>
      <c r="F29" s="181"/>
      <c r="G29" s="261"/>
      <c r="H29" s="181"/>
      <c r="I29" s="222"/>
      <c r="J29" s="182"/>
      <c r="K29" s="437"/>
    </row>
    <row r="30" spans="2:11" ht="18" customHeight="1" thickBot="1">
      <c r="B30" s="13" t="s">
        <v>99</v>
      </c>
      <c r="C30" s="69"/>
      <c r="D30" s="183">
        <v>866.52530026536488</v>
      </c>
      <c r="E30" s="184">
        <v>17675.226332999999</v>
      </c>
      <c r="F30" s="184">
        <v>866.52530026536488</v>
      </c>
      <c r="G30" s="262">
        <v>4.9000000000000002E-2</v>
      </c>
      <c r="H30" s="184">
        <v>947.03390000000002</v>
      </c>
      <c r="I30" s="223">
        <v>7.1090043999999991E-2</v>
      </c>
      <c r="J30" s="14">
        <v>11164.713561</v>
      </c>
      <c r="K30" s="438">
        <v>11164.713561</v>
      </c>
    </row>
    <row r="31" spans="2:11" ht="15" thickBot="1">
      <c r="B31" s="607" t="s">
        <v>26</v>
      </c>
      <c r="C31" s="608"/>
      <c r="D31" s="169"/>
      <c r="E31" s="170"/>
      <c r="F31" s="170"/>
      <c r="G31" s="259"/>
      <c r="H31" s="170"/>
      <c r="I31" s="219"/>
      <c r="J31" s="170"/>
      <c r="K31" s="433"/>
    </row>
    <row r="32" spans="2:11" ht="15" thickBot="1">
      <c r="B32" s="15" t="s">
        <v>27</v>
      </c>
      <c r="C32" s="446"/>
      <c r="D32" s="172"/>
      <c r="E32" s="173"/>
      <c r="F32" s="174"/>
      <c r="G32" s="260"/>
      <c r="H32" s="174"/>
      <c r="I32" s="222"/>
      <c r="J32" s="97"/>
      <c r="K32" s="97"/>
    </row>
    <row r="33" spans="2:11" ht="15" thickBot="1">
      <c r="B33" s="16" t="s">
        <v>28</v>
      </c>
      <c r="C33" s="23"/>
      <c r="D33" s="172"/>
      <c r="E33" s="173"/>
      <c r="F33" s="174"/>
      <c r="G33" s="260"/>
      <c r="H33" s="174"/>
      <c r="I33" s="222"/>
      <c r="J33" s="97"/>
      <c r="K33" s="97"/>
    </row>
    <row r="34" spans="2:11" ht="12" customHeight="1">
      <c r="B34" s="24"/>
      <c r="C34" s="25"/>
      <c r="D34" s="187"/>
      <c r="E34" s="155"/>
      <c r="F34" s="155"/>
      <c r="G34" s="253"/>
      <c r="H34" s="155"/>
      <c r="I34" s="215"/>
      <c r="J34" s="188"/>
      <c r="K34" s="188"/>
    </row>
    <row r="35" spans="2:11" ht="21" customHeight="1" thickBot="1">
      <c r="B35" s="16" t="s">
        <v>29</v>
      </c>
      <c r="C35" s="23"/>
      <c r="D35" s="185">
        <v>234368.57098118056</v>
      </c>
      <c r="E35" s="186">
        <v>487189.790248</v>
      </c>
      <c r="F35" s="17">
        <v>234368.57098118056</v>
      </c>
      <c r="G35" s="252">
        <v>0.48099999999999998</v>
      </c>
      <c r="H35" s="17">
        <v>256143.67070000002</v>
      </c>
      <c r="I35" s="224">
        <v>28.183495331814147</v>
      </c>
      <c r="J35" s="46">
        <v>3130269.8335471512</v>
      </c>
      <c r="K35" s="46">
        <v>3130269.8335471512</v>
      </c>
    </row>
    <row r="36" spans="2:11" ht="32.15" customHeight="1">
      <c r="B36" s="613" t="s">
        <v>74</v>
      </c>
      <c r="C36" s="613"/>
      <c r="D36" s="613"/>
      <c r="E36" s="613"/>
      <c r="F36" s="613"/>
      <c r="G36" s="613"/>
      <c r="H36" s="613"/>
      <c r="I36" s="613"/>
      <c r="J36" s="613"/>
      <c r="K36" s="18"/>
    </row>
    <row r="37" spans="2:11" ht="32.15" customHeight="1">
      <c r="B37" s="609" t="s">
        <v>75</v>
      </c>
      <c r="C37" s="609"/>
      <c r="D37" s="609"/>
      <c r="E37" s="609"/>
      <c r="F37" s="609"/>
      <c r="G37" s="609"/>
      <c r="H37" s="609"/>
      <c r="I37" s="609"/>
      <c r="J37" s="609"/>
      <c r="K37" s="18"/>
    </row>
    <row r="38" spans="2:11" ht="32.15" customHeight="1">
      <c r="B38" s="587" t="s">
        <v>68</v>
      </c>
      <c r="C38" s="587"/>
      <c r="D38" s="587"/>
      <c r="E38" s="587"/>
      <c r="F38" s="587"/>
      <c r="G38" s="587"/>
      <c r="H38" s="587"/>
      <c r="I38" s="587"/>
      <c r="J38" s="587"/>
    </row>
  </sheetData>
  <mergeCells count="11">
    <mergeCell ref="D4:K4"/>
    <mergeCell ref="B36:J36"/>
    <mergeCell ref="B37:J37"/>
    <mergeCell ref="B38:J38"/>
    <mergeCell ref="B26:B29"/>
    <mergeCell ref="B8:B9"/>
    <mergeCell ref="B20:B23"/>
    <mergeCell ref="B11:B12"/>
    <mergeCell ref="B17:C17"/>
    <mergeCell ref="B25:C25"/>
    <mergeCell ref="B31:C31"/>
  </mergeCells>
  <pageMargins left="0.7" right="0.7" top="0.75" bottom="0.5" header="0.3" footer="0.3"/>
  <pageSetup scale="69" orientation="landscape" r:id="rId1"/>
  <headerFooter>
    <oddHeader>&amp;R&amp;16Appendix B - Qtr Electric Master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K37"/>
  <sheetViews>
    <sheetView zoomScaleNormal="100" zoomScalePageLayoutView="75" workbookViewId="0">
      <pane ySplit="6" topLeftCell="A17" activePane="bottomLeft" state="frozen"/>
      <selection activeCell="E1" sqref="E1"/>
      <selection pane="bottomLeft" activeCell="G2" sqref="G2"/>
    </sheetView>
  </sheetViews>
  <sheetFormatPr defaultColWidth="9.26953125" defaultRowHeight="14.5"/>
  <cols>
    <col min="1" max="1" width="2.7265625" customWidth="1"/>
    <col min="2" max="2" width="22.1796875" customWidth="1"/>
    <col min="3" max="3" width="35" customWidth="1"/>
    <col min="4" max="5" width="13.54296875" customWidth="1"/>
    <col min="6" max="8" width="14.54296875" style="2" customWidth="1"/>
    <col min="9" max="9" width="14.54296875" style="3" customWidth="1"/>
    <col min="10" max="10" width="14.54296875" customWidth="1"/>
    <col min="11" max="11" width="15.26953125" customWidth="1"/>
    <col min="12" max="12" width="1.7265625" customWidth="1"/>
  </cols>
  <sheetData>
    <row r="1" spans="1:11" ht="23.5">
      <c r="A1" s="1" t="s">
        <v>0</v>
      </c>
      <c r="F1"/>
      <c r="G1"/>
      <c r="H1"/>
      <c r="I1"/>
    </row>
    <row r="2" spans="1:11">
      <c r="F2"/>
      <c r="G2"/>
      <c r="H2"/>
      <c r="I2"/>
    </row>
    <row r="3" spans="1:11" ht="19" thickBot="1">
      <c r="A3" s="4"/>
      <c r="B3" s="4" t="str">
        <f>'Participant-Spend'!B3</f>
        <v>For Period Ending PY23Q1</v>
      </c>
      <c r="C3" s="4"/>
      <c r="D3" s="4"/>
      <c r="E3" s="4"/>
      <c r="F3" s="4"/>
      <c r="G3" s="4"/>
      <c r="H3" s="4"/>
      <c r="I3" s="4"/>
      <c r="J3" s="4"/>
    </row>
    <row r="4" spans="1:11" ht="15" thickBot="1">
      <c r="A4" t="s">
        <v>1</v>
      </c>
      <c r="B4" s="106"/>
      <c r="C4" s="107"/>
      <c r="D4" s="610" t="s">
        <v>31</v>
      </c>
      <c r="E4" s="611"/>
      <c r="F4" s="611"/>
      <c r="G4" s="611"/>
      <c r="H4" s="611"/>
      <c r="I4" s="611"/>
      <c r="J4" s="611"/>
      <c r="K4" s="612"/>
    </row>
    <row r="5" spans="1:11" ht="21" customHeight="1">
      <c r="B5" s="86"/>
      <c r="C5" s="109"/>
      <c r="D5" s="5" t="s">
        <v>10</v>
      </c>
      <c r="E5" s="30" t="s">
        <v>35</v>
      </c>
      <c r="F5" s="5" t="s">
        <v>11</v>
      </c>
      <c r="G5" s="30" t="s">
        <v>36</v>
      </c>
      <c r="H5" s="30" t="s">
        <v>37</v>
      </c>
      <c r="I5" s="22" t="s">
        <v>38</v>
      </c>
      <c r="J5" s="22" t="s">
        <v>39</v>
      </c>
      <c r="K5" s="6" t="s">
        <v>97</v>
      </c>
    </row>
    <row r="6" spans="1:11" ht="48.5" thickBot="1">
      <c r="B6" s="87"/>
      <c r="C6" s="110"/>
      <c r="D6" s="31" t="s">
        <v>63</v>
      </c>
      <c r="E6" s="31" t="s">
        <v>64</v>
      </c>
      <c r="F6" s="19" t="s">
        <v>62</v>
      </c>
      <c r="G6" s="32" t="s">
        <v>45</v>
      </c>
      <c r="H6" s="32" t="s">
        <v>90</v>
      </c>
      <c r="I6" s="7" t="s">
        <v>83</v>
      </c>
      <c r="J6" s="129" t="s">
        <v>92</v>
      </c>
      <c r="K6" s="443" t="s">
        <v>98</v>
      </c>
    </row>
    <row r="7" spans="1:11" ht="17" thickBot="1">
      <c r="B7" s="51" t="s">
        <v>12</v>
      </c>
      <c r="C7" s="489" t="s">
        <v>73</v>
      </c>
      <c r="D7" s="492"/>
      <c r="E7" s="493"/>
      <c r="F7" s="494"/>
      <c r="G7" s="495"/>
      <c r="H7" s="494"/>
      <c r="I7" s="496"/>
      <c r="J7" s="493"/>
      <c r="K7" s="497"/>
    </row>
    <row r="8" spans="1:11">
      <c r="B8" s="614" t="s">
        <v>46</v>
      </c>
      <c r="C8" s="95" t="s">
        <v>82</v>
      </c>
      <c r="D8" s="133">
        <v>63320.049039994396</v>
      </c>
      <c r="E8" s="134"/>
      <c r="F8" s="133">
        <v>63320.049039994396</v>
      </c>
      <c r="G8" s="247"/>
      <c r="H8" s="145">
        <v>69203.092000000004</v>
      </c>
      <c r="I8" s="270" t="s">
        <v>93</v>
      </c>
      <c r="J8" s="439">
        <v>480801.05623001105</v>
      </c>
      <c r="K8" s="53">
        <v>480801.05623001105</v>
      </c>
    </row>
    <row r="9" spans="1:11" ht="15" thickBot="1">
      <c r="B9" s="615"/>
      <c r="C9" s="235" t="s">
        <v>77</v>
      </c>
      <c r="D9" s="135">
        <v>117541.43779036429</v>
      </c>
      <c r="E9" s="136"/>
      <c r="F9" s="137">
        <v>117541.43779036429</v>
      </c>
      <c r="G9" s="248"/>
      <c r="H9" s="9">
        <v>128462.17049999999</v>
      </c>
      <c r="I9" s="271" t="s">
        <v>93</v>
      </c>
      <c r="J9" s="8">
        <v>1337137.275926</v>
      </c>
      <c r="K9" s="54">
        <v>1337137.275926</v>
      </c>
    </row>
    <row r="10" spans="1:11" ht="18" customHeight="1" thickBot="1">
      <c r="B10" s="105"/>
      <c r="C10" s="241" t="s">
        <v>86</v>
      </c>
      <c r="D10" s="139">
        <v>180861.48683035868</v>
      </c>
      <c r="E10" s="140">
        <v>376750.22499800002</v>
      </c>
      <c r="F10" s="141">
        <v>180861.48683035868</v>
      </c>
      <c r="G10" s="249">
        <v>0.48</v>
      </c>
      <c r="H10" s="142">
        <v>197665.26259999999</v>
      </c>
      <c r="I10" s="272"/>
      <c r="J10" s="444">
        <v>1817938.3321560109</v>
      </c>
      <c r="K10" s="92">
        <v>1817938.3321560109</v>
      </c>
    </row>
    <row r="11" spans="1:11">
      <c r="B11" s="598" t="s">
        <v>14</v>
      </c>
      <c r="C11" s="230" t="s">
        <v>47</v>
      </c>
      <c r="D11" s="143">
        <v>18114.474122447315</v>
      </c>
      <c r="E11" s="134"/>
      <c r="F11" s="133">
        <v>18114.474122447315</v>
      </c>
      <c r="G11" s="247"/>
      <c r="H11" s="145">
        <v>19797.483400000001</v>
      </c>
      <c r="I11" s="270" t="s">
        <v>93</v>
      </c>
      <c r="J11" s="439">
        <v>378904.56422899995</v>
      </c>
      <c r="K11" s="53">
        <v>378904.56422899995</v>
      </c>
    </row>
    <row r="12" spans="1:11" ht="15" thickBot="1">
      <c r="B12" s="599"/>
      <c r="C12" s="231" t="s">
        <v>48</v>
      </c>
      <c r="D12" s="146">
        <v>21017.505636442314</v>
      </c>
      <c r="E12" s="136"/>
      <c r="F12" s="137">
        <v>21017.505636442314</v>
      </c>
      <c r="G12" s="248"/>
      <c r="H12" s="11">
        <v>22970.234499999999</v>
      </c>
      <c r="I12" s="273" t="s">
        <v>93</v>
      </c>
      <c r="J12" s="10">
        <v>209759.752844</v>
      </c>
      <c r="K12" s="93">
        <v>209759.752844</v>
      </c>
    </row>
    <row r="13" spans="1:11" ht="18" customHeight="1" thickBot="1">
      <c r="B13" s="280"/>
      <c r="C13" s="241" t="s">
        <v>85</v>
      </c>
      <c r="D13" s="242">
        <v>39131.979758889633</v>
      </c>
      <c r="E13" s="140">
        <v>91446.277765000006</v>
      </c>
      <c r="F13" s="141">
        <v>39131.979758889633</v>
      </c>
      <c r="G13" s="249">
        <v>0.4279</v>
      </c>
      <c r="H13" s="244">
        <v>42767.717900000003</v>
      </c>
      <c r="I13" s="274"/>
      <c r="J13" s="441">
        <v>588664.3170729999</v>
      </c>
      <c r="K13" s="246">
        <v>588664.3170729999</v>
      </c>
    </row>
    <row r="14" spans="1:11" ht="15" thickBot="1">
      <c r="B14" s="267" t="s">
        <v>76</v>
      </c>
      <c r="C14" s="44" t="s">
        <v>80</v>
      </c>
      <c r="D14" s="191">
        <v>6596.4980172291398</v>
      </c>
      <c r="E14" s="208">
        <v>103978.059999</v>
      </c>
      <c r="F14" s="232">
        <v>6596.4980172291398</v>
      </c>
      <c r="G14" s="250">
        <v>6.3399999999999998E-2</v>
      </c>
      <c r="H14" s="190">
        <v>7209.3762999999999</v>
      </c>
      <c r="I14" s="275" t="s">
        <v>93</v>
      </c>
      <c r="J14" s="445">
        <v>80694.926550000004</v>
      </c>
      <c r="K14" s="233">
        <v>80694.926550000004</v>
      </c>
    </row>
    <row r="15" spans="1:11" ht="37" customHeight="1" thickBot="1">
      <c r="B15" s="41" t="s">
        <v>15</v>
      </c>
      <c r="C15" s="41" t="s">
        <v>81</v>
      </c>
      <c r="D15" s="150">
        <v>16644.199999999997</v>
      </c>
      <c r="E15" s="151">
        <v>786327.52948699996</v>
      </c>
      <c r="F15" s="207">
        <v>16644.199999999997</v>
      </c>
      <c r="G15" s="251">
        <v>2.12E-2</v>
      </c>
      <c r="H15" s="208">
        <v>18190.606599999999</v>
      </c>
      <c r="I15" s="276" t="s">
        <v>93</v>
      </c>
      <c r="J15" s="208">
        <v>16644.199999999997</v>
      </c>
      <c r="K15" s="209">
        <v>16644.199999999997</v>
      </c>
    </row>
    <row r="16" spans="1:11" ht="21" customHeight="1" thickBot="1">
      <c r="B16" s="55" t="s">
        <v>16</v>
      </c>
      <c r="C16" s="63"/>
      <c r="D16" s="152">
        <v>243234.16460647748</v>
      </c>
      <c r="E16" s="153">
        <v>1358502.092249</v>
      </c>
      <c r="F16" s="60">
        <v>243234.16460647748</v>
      </c>
      <c r="G16" s="252">
        <v>0.17899999999999999</v>
      </c>
      <c r="H16" s="210">
        <v>265832.96340000001</v>
      </c>
      <c r="I16" s="277" t="s">
        <v>93</v>
      </c>
      <c r="J16" s="28">
        <v>2503941.7757790107</v>
      </c>
      <c r="K16" s="61">
        <v>2503941.7757790107</v>
      </c>
    </row>
    <row r="17" spans="2:11" ht="15" thickBot="1">
      <c r="B17" s="616" t="s">
        <v>17</v>
      </c>
      <c r="C17" s="617"/>
      <c r="D17" s="492"/>
      <c r="E17" s="493"/>
      <c r="F17" s="494"/>
      <c r="G17" s="495"/>
      <c r="H17" s="494"/>
      <c r="I17" s="496"/>
      <c r="J17" s="493"/>
      <c r="K17" s="497"/>
    </row>
    <row r="18" spans="2:11" ht="15" thickBot="1">
      <c r="B18" s="488" t="s">
        <v>17</v>
      </c>
      <c r="C18" s="489" t="s">
        <v>49</v>
      </c>
      <c r="D18" s="490"/>
      <c r="E18" s="184"/>
      <c r="F18" s="491"/>
      <c r="G18" s="262"/>
      <c r="H18" s="28"/>
      <c r="I18" s="14"/>
      <c r="J18" s="14"/>
      <c r="K18" s="438"/>
    </row>
    <row r="19" spans="2:11" ht="15" thickBot="1">
      <c r="B19" s="50" t="s">
        <v>18</v>
      </c>
      <c r="C19" s="66" t="s">
        <v>50</v>
      </c>
      <c r="D19" s="143">
        <v>19343.022280914152</v>
      </c>
      <c r="E19" s="144">
        <v>20254.331986000001</v>
      </c>
      <c r="F19" s="133">
        <v>19343.022280914152</v>
      </c>
      <c r="G19" s="254">
        <v>0.95499999999999996</v>
      </c>
      <c r="H19" s="190">
        <v>21140.175500000001</v>
      </c>
      <c r="I19" s="270" t="s">
        <v>93</v>
      </c>
      <c r="J19" s="439">
        <v>351480.75026950642</v>
      </c>
      <c r="K19" s="53">
        <v>351480.75026950642</v>
      </c>
    </row>
    <row r="20" spans="2:11">
      <c r="B20" s="601" t="s">
        <v>20</v>
      </c>
      <c r="C20" s="48" t="s">
        <v>78</v>
      </c>
      <c r="D20" s="160">
        <v>-2.5549999999998079</v>
      </c>
      <c r="E20" s="161">
        <v>517563.41082500003</v>
      </c>
      <c r="F20" s="12">
        <v>-2.5549999999998079</v>
      </c>
      <c r="G20" s="255">
        <v>0</v>
      </c>
      <c r="H20" s="12">
        <v>-2.7924000000000002</v>
      </c>
      <c r="I20" s="278" t="s">
        <v>93</v>
      </c>
      <c r="J20" s="12">
        <v>-2830.600999999986</v>
      </c>
      <c r="K20" s="430">
        <v>-2830.600999999986</v>
      </c>
    </row>
    <row r="21" spans="2:11">
      <c r="B21" s="601"/>
      <c r="C21" s="45" t="s">
        <v>79</v>
      </c>
      <c r="D21" s="162">
        <v>12194.235999999997</v>
      </c>
      <c r="E21" s="163">
        <v>28745.094886999999</v>
      </c>
      <c r="F21" s="164">
        <v>12194.235999999997</v>
      </c>
      <c r="G21" s="256">
        <v>0.42420000000000002</v>
      </c>
      <c r="H21" s="164">
        <v>13327.1981</v>
      </c>
      <c r="I21" s="279" t="s">
        <v>93</v>
      </c>
      <c r="J21" s="164">
        <v>114969.47800000018</v>
      </c>
      <c r="K21" s="431">
        <v>114969.47800000018</v>
      </c>
    </row>
    <row r="22" spans="2:11">
      <c r="B22" s="602"/>
      <c r="C22" s="45" t="s">
        <v>22</v>
      </c>
      <c r="D22" s="165">
        <v>0</v>
      </c>
      <c r="E22" s="166">
        <v>17185.554628000002</v>
      </c>
      <c r="F22" s="9">
        <v>0</v>
      </c>
      <c r="G22" s="257">
        <v>0</v>
      </c>
      <c r="H22" s="9">
        <v>0</v>
      </c>
      <c r="I22" s="271" t="s">
        <v>93</v>
      </c>
      <c r="J22" s="9">
        <v>0</v>
      </c>
      <c r="K22" s="432">
        <v>0</v>
      </c>
    </row>
    <row r="23" spans="2:11" ht="15" thickBot="1">
      <c r="B23" s="602"/>
      <c r="C23" s="88" t="s">
        <v>23</v>
      </c>
      <c r="D23" s="167">
        <v>0</v>
      </c>
      <c r="E23" s="147">
        <v>3700.8370159999999</v>
      </c>
      <c r="F23" s="10">
        <v>0</v>
      </c>
      <c r="G23" s="258"/>
      <c r="H23" s="10">
        <v>0</v>
      </c>
      <c r="I23" s="273" t="s">
        <v>93</v>
      </c>
      <c r="J23" s="10">
        <v>0</v>
      </c>
      <c r="K23" s="93">
        <v>0</v>
      </c>
    </row>
    <row r="24" spans="2:11" s="18" customFormat="1" ht="21" customHeight="1" thickBot="1">
      <c r="B24" s="16" t="s">
        <v>24</v>
      </c>
      <c r="C24" s="40"/>
      <c r="D24" s="168">
        <v>31534.703280914149</v>
      </c>
      <c r="E24" s="153">
        <v>587449.22934199998</v>
      </c>
      <c r="F24" s="28">
        <v>31534.703280914149</v>
      </c>
      <c r="G24" s="252">
        <v>5.3999999999999999E-2</v>
      </c>
      <c r="H24" s="210">
        <v>34464.581200000001</v>
      </c>
      <c r="I24" s="277" t="s">
        <v>93</v>
      </c>
      <c r="J24" s="28">
        <v>463619.62726950663</v>
      </c>
      <c r="K24" s="61">
        <v>463619.62726950663</v>
      </c>
    </row>
    <row r="25" spans="2:11" ht="15" thickBot="1">
      <c r="B25" s="618" t="s">
        <v>65</v>
      </c>
      <c r="C25" s="619"/>
      <c r="D25" s="169"/>
      <c r="E25" s="170"/>
      <c r="F25" s="170"/>
      <c r="G25" s="259"/>
      <c r="H25" s="170"/>
      <c r="I25" s="170"/>
      <c r="J25" s="170"/>
      <c r="K25" s="433"/>
    </row>
    <row r="26" spans="2:11">
      <c r="B26" s="604" t="s">
        <v>65</v>
      </c>
      <c r="C26" s="70" t="s">
        <v>52</v>
      </c>
      <c r="D26" s="172"/>
      <c r="E26" s="173"/>
      <c r="F26" s="174"/>
      <c r="G26" s="260"/>
      <c r="H26" s="174"/>
      <c r="I26" s="175"/>
      <c r="J26" s="175"/>
      <c r="K26" s="434"/>
    </row>
    <row r="27" spans="2:11" ht="18" customHeight="1">
      <c r="B27" s="605"/>
      <c r="C27" s="71" t="s">
        <v>19</v>
      </c>
      <c r="D27" s="176">
        <v>9104.7988425000003</v>
      </c>
      <c r="E27" s="266">
        <v>27715.937621000001</v>
      </c>
      <c r="F27" s="164">
        <v>9104.7988425000003</v>
      </c>
      <c r="G27" s="410">
        <v>0.32900000000000001</v>
      </c>
      <c r="H27" s="164">
        <v>9950.7224000000006</v>
      </c>
      <c r="I27" s="279" t="s">
        <v>93</v>
      </c>
      <c r="J27" s="20">
        <v>91047.988423000003</v>
      </c>
      <c r="K27" s="435">
        <v>91047.988423000003</v>
      </c>
    </row>
    <row r="28" spans="2:11">
      <c r="B28" s="605"/>
      <c r="C28" s="71" t="s">
        <v>51</v>
      </c>
      <c r="D28" s="177"/>
      <c r="E28" s="136"/>
      <c r="F28" s="138"/>
      <c r="G28" s="248"/>
      <c r="H28" s="138"/>
      <c r="I28" s="178"/>
      <c r="J28" s="178"/>
      <c r="K28" s="436"/>
    </row>
    <row r="29" spans="2:11" ht="15" thickBot="1">
      <c r="B29" s="606"/>
      <c r="C29" s="72" t="s">
        <v>23</v>
      </c>
      <c r="D29" s="179"/>
      <c r="E29" s="180"/>
      <c r="F29" s="181"/>
      <c r="G29" s="261"/>
      <c r="H29" s="181"/>
      <c r="I29" s="182"/>
      <c r="J29" s="182"/>
      <c r="K29" s="437"/>
    </row>
    <row r="30" spans="2:11" ht="18" customHeight="1" thickBot="1">
      <c r="B30" s="13" t="s">
        <v>99</v>
      </c>
      <c r="C30" s="69"/>
      <c r="D30" s="183">
        <v>9104.7988425000003</v>
      </c>
      <c r="E30" s="184">
        <v>27715.937621000001</v>
      </c>
      <c r="F30" s="184">
        <v>9104.7988425000003</v>
      </c>
      <c r="G30" s="262">
        <v>0.32900000000000001</v>
      </c>
      <c r="H30" s="184">
        <v>9950.7224000000006</v>
      </c>
      <c r="I30" s="223" t="s">
        <v>93</v>
      </c>
      <c r="J30" s="14">
        <v>91047.988423000003</v>
      </c>
      <c r="K30" s="438">
        <v>91047.988423000003</v>
      </c>
    </row>
    <row r="31" spans="2:11" ht="15" thickBot="1">
      <c r="B31" s="607" t="s">
        <v>26</v>
      </c>
      <c r="C31" s="608"/>
      <c r="D31" s="169"/>
      <c r="E31" s="170"/>
      <c r="F31" s="170"/>
      <c r="G31" s="259"/>
      <c r="H31" s="170"/>
      <c r="I31" s="219"/>
      <c r="J31" s="170"/>
      <c r="K31" s="433"/>
    </row>
    <row r="32" spans="2:11" ht="15" thickBot="1">
      <c r="B32" s="15" t="s">
        <v>27</v>
      </c>
      <c r="C32" s="446"/>
      <c r="D32" s="172"/>
      <c r="E32" s="173"/>
      <c r="F32" s="174"/>
      <c r="G32" s="260"/>
      <c r="H32" s="174"/>
      <c r="I32" s="222"/>
      <c r="J32" s="97"/>
      <c r="K32" s="97"/>
    </row>
    <row r="33" spans="2:11" ht="15" thickBot="1">
      <c r="B33" s="16" t="s">
        <v>28</v>
      </c>
      <c r="C33" s="23"/>
      <c r="D33" s="172"/>
      <c r="E33" s="173"/>
      <c r="F33" s="174"/>
      <c r="G33" s="260"/>
      <c r="H33" s="174"/>
      <c r="I33" s="222"/>
      <c r="J33" s="97"/>
      <c r="K33" s="97"/>
    </row>
    <row r="34" spans="2:11" ht="12" customHeight="1">
      <c r="B34" s="24"/>
      <c r="C34" s="25"/>
      <c r="D34" s="187"/>
      <c r="E34" s="155"/>
      <c r="F34" s="155"/>
      <c r="G34" s="253"/>
      <c r="H34" s="155"/>
      <c r="I34" s="215"/>
      <c r="J34" s="188"/>
      <c r="K34" s="188"/>
    </row>
    <row r="35" spans="2:11" ht="21" customHeight="1" thickBot="1">
      <c r="B35" s="16" t="s">
        <v>29</v>
      </c>
      <c r="C35" s="23"/>
      <c r="D35" s="185">
        <v>283873.66672989167</v>
      </c>
      <c r="E35" s="186">
        <v>1973667.2592120001</v>
      </c>
      <c r="F35" s="17">
        <v>283873.66672989167</v>
      </c>
      <c r="G35" s="252">
        <v>0.14399999999999999</v>
      </c>
      <c r="H35" s="17">
        <v>310248.26700000005</v>
      </c>
      <c r="I35" s="224" t="s">
        <v>93</v>
      </c>
      <c r="J35" s="46">
        <v>3058609.3914715173</v>
      </c>
      <c r="K35" s="46">
        <v>3058609.3914715173</v>
      </c>
    </row>
    <row r="37" spans="2:11" ht="32.15" customHeight="1">
      <c r="B37" s="609" t="s">
        <v>68</v>
      </c>
      <c r="C37" s="609"/>
      <c r="D37" s="609"/>
      <c r="E37" s="609"/>
      <c r="F37" s="609"/>
      <c r="G37" s="609"/>
      <c r="H37" s="609"/>
      <c r="I37" s="609"/>
      <c r="J37" s="609"/>
      <c r="K37" s="18"/>
    </row>
  </sheetData>
  <mergeCells count="9">
    <mergeCell ref="D4:K4"/>
    <mergeCell ref="B37:J37"/>
    <mergeCell ref="B26:B29"/>
    <mergeCell ref="B8:B9"/>
    <mergeCell ref="B11:B12"/>
    <mergeCell ref="B20:B23"/>
    <mergeCell ref="B17:C17"/>
    <mergeCell ref="B25:C25"/>
    <mergeCell ref="B31:C31"/>
  </mergeCells>
  <pageMargins left="0.7" right="0.7" top="0.75" bottom="0.5" header="0.3" footer="0.3"/>
  <pageSetup scale="69" orientation="landscape" r:id="rId1"/>
  <headerFooter>
    <oddHeader>&amp;R&amp;16Appendix B - Qtr NG Master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K26"/>
  <sheetViews>
    <sheetView zoomScaleNormal="100" zoomScaleSheetLayoutView="100" workbookViewId="0">
      <pane ySplit="7" topLeftCell="A8" activePane="bottomLeft" state="frozen"/>
      <selection activeCell="E1" sqref="E1"/>
      <selection pane="bottomLeft" activeCell="E3" sqref="E3"/>
    </sheetView>
  </sheetViews>
  <sheetFormatPr defaultColWidth="9.26953125" defaultRowHeight="14.5"/>
  <cols>
    <col min="1" max="1" width="2.7265625" customWidth="1"/>
    <col min="2" max="2" width="22.81640625" customWidth="1"/>
    <col min="3" max="3" width="35" customWidth="1"/>
    <col min="4" max="8" width="13.54296875" customWidth="1"/>
    <col min="9" max="9" width="14.54296875" customWidth="1"/>
    <col min="10" max="10" width="13.54296875" customWidth="1"/>
    <col min="11" max="11" width="14.54296875" customWidth="1"/>
    <col min="12" max="12" width="1.7265625" customWidth="1"/>
  </cols>
  <sheetData>
    <row r="1" spans="1:11" ht="23.5">
      <c r="A1" s="1" t="s">
        <v>0</v>
      </c>
    </row>
    <row r="3" spans="1:11" ht="19" thickBot="1">
      <c r="A3" s="4"/>
      <c r="B3" s="4" t="str">
        <f>'Participant-Spend'!B3</f>
        <v>For Period Ending PY23Q1</v>
      </c>
      <c r="C3" s="4"/>
      <c r="D3" s="4"/>
      <c r="E3" s="4"/>
      <c r="F3" s="4"/>
      <c r="G3" s="4"/>
      <c r="H3" s="4"/>
      <c r="J3" s="4"/>
    </row>
    <row r="4" spans="1:11" ht="32.15" customHeight="1" thickBot="1">
      <c r="A4" t="s">
        <v>1</v>
      </c>
      <c r="B4" s="520"/>
      <c r="C4" s="521"/>
      <c r="D4" s="628" t="s">
        <v>3</v>
      </c>
      <c r="E4" s="629"/>
      <c r="F4" s="630" t="s">
        <v>53</v>
      </c>
      <c r="G4" s="631"/>
      <c r="H4" s="620" t="s">
        <v>31</v>
      </c>
      <c r="I4" s="621"/>
      <c r="J4" s="620" t="s">
        <v>31</v>
      </c>
      <c r="K4" s="621"/>
    </row>
    <row r="5" spans="1:11" ht="21" customHeight="1" thickBot="1">
      <c r="B5" s="86"/>
      <c r="C5" s="109"/>
      <c r="D5" s="73" t="s">
        <v>4</v>
      </c>
      <c r="E5" s="76" t="s">
        <v>5</v>
      </c>
      <c r="F5" s="81" t="s">
        <v>6</v>
      </c>
      <c r="G5" s="82" t="s">
        <v>7</v>
      </c>
      <c r="H5" s="74" t="s">
        <v>8</v>
      </c>
      <c r="I5" s="75" t="s">
        <v>9</v>
      </c>
      <c r="J5" s="74" t="s">
        <v>33</v>
      </c>
      <c r="K5" s="75" t="s">
        <v>88</v>
      </c>
    </row>
    <row r="6" spans="1:11" ht="32.15" customHeight="1" thickBot="1">
      <c r="B6" s="319"/>
      <c r="C6" s="320"/>
      <c r="D6" s="624" t="s">
        <v>42</v>
      </c>
      <c r="E6" s="625"/>
      <c r="F6" s="626" t="s">
        <v>61</v>
      </c>
      <c r="G6" s="627"/>
      <c r="H6" s="622" t="s">
        <v>87</v>
      </c>
      <c r="I6" s="623"/>
      <c r="J6" s="622" t="s">
        <v>62</v>
      </c>
      <c r="K6" s="623"/>
    </row>
    <row r="7" spans="1:11" ht="29.5" thickBot="1">
      <c r="B7" s="51" t="s">
        <v>12</v>
      </c>
      <c r="C7" s="62" t="s">
        <v>13</v>
      </c>
      <c r="D7" s="281" t="s">
        <v>54</v>
      </c>
      <c r="E7" s="85" t="s">
        <v>55</v>
      </c>
      <c r="F7" s="281" t="s">
        <v>54</v>
      </c>
      <c r="G7" s="85" t="s">
        <v>55</v>
      </c>
      <c r="H7" s="281" t="s">
        <v>54</v>
      </c>
      <c r="I7" s="85" t="s">
        <v>55</v>
      </c>
      <c r="J7" s="281" t="s">
        <v>54</v>
      </c>
      <c r="K7" s="85" t="s">
        <v>55</v>
      </c>
    </row>
    <row r="8" spans="1:11" ht="18" customHeight="1">
      <c r="B8" s="614" t="s">
        <v>46</v>
      </c>
      <c r="C8" s="95" t="s">
        <v>82</v>
      </c>
      <c r="D8" s="413">
        <v>0</v>
      </c>
      <c r="E8" s="89">
        <v>28565</v>
      </c>
      <c r="F8" s="414">
        <v>0</v>
      </c>
      <c r="G8" s="415">
        <v>0</v>
      </c>
      <c r="H8" s="416">
        <v>0</v>
      </c>
      <c r="I8" s="89">
        <v>4170.2213310000243</v>
      </c>
      <c r="J8" s="416">
        <v>0</v>
      </c>
      <c r="K8" s="89">
        <v>63320.049039994396</v>
      </c>
    </row>
    <row r="9" spans="1:11" ht="18" customHeight="1" thickBot="1">
      <c r="B9" s="615"/>
      <c r="C9" s="235" t="s">
        <v>77</v>
      </c>
      <c r="D9" s="304">
        <v>20761</v>
      </c>
      <c r="E9" s="298">
        <v>514352</v>
      </c>
      <c r="F9" s="310">
        <v>1726.7061199999998</v>
      </c>
      <c r="G9" s="311">
        <v>21025.804820000005</v>
      </c>
      <c r="H9" s="307">
        <v>2907.957814173049</v>
      </c>
      <c r="I9" s="298">
        <v>92748.633418548023</v>
      </c>
      <c r="J9" s="307">
        <v>24181.794689493399</v>
      </c>
      <c r="K9" s="298">
        <v>93359.64310087089</v>
      </c>
    </row>
    <row r="10" spans="1:11" ht="18" customHeight="1" thickBot="1">
      <c r="B10" s="291"/>
      <c r="C10" s="241" t="s">
        <v>86</v>
      </c>
      <c r="D10" s="305">
        <v>20761</v>
      </c>
      <c r="E10" s="299">
        <v>542917</v>
      </c>
      <c r="F10" s="312">
        <v>1726.7061199999998</v>
      </c>
      <c r="G10" s="313">
        <v>21025.804820000005</v>
      </c>
      <c r="H10" s="318">
        <v>2907.957814173049</v>
      </c>
      <c r="I10" s="299">
        <v>96918.854749548045</v>
      </c>
      <c r="J10" s="318">
        <v>24181.794689493399</v>
      </c>
      <c r="K10" s="299">
        <v>156679.69214086529</v>
      </c>
    </row>
    <row r="11" spans="1:11" ht="18" customHeight="1">
      <c r="B11" s="598" t="s">
        <v>14</v>
      </c>
      <c r="C11" s="48" t="s">
        <v>47</v>
      </c>
      <c r="D11" s="306">
        <v>375</v>
      </c>
      <c r="E11" s="294">
        <v>576</v>
      </c>
      <c r="F11" s="314">
        <v>1017.1609999999999</v>
      </c>
      <c r="G11" s="315">
        <v>7503.9859399999996</v>
      </c>
      <c r="H11" s="193">
        <v>12.234577939260999</v>
      </c>
      <c r="I11" s="294">
        <v>281.82171076749501</v>
      </c>
      <c r="J11" s="193">
        <v>3415.2898761576203</v>
      </c>
      <c r="K11" s="294">
        <v>14699.184246289695</v>
      </c>
    </row>
    <row r="12" spans="1:11" ht="18" customHeight="1" thickBot="1">
      <c r="B12" s="599"/>
      <c r="C12" s="518" t="s">
        <v>48</v>
      </c>
      <c r="D12" s="307">
        <v>1022</v>
      </c>
      <c r="E12" s="298">
        <v>6002</v>
      </c>
      <c r="F12" s="310">
        <v>257.64037999999999</v>
      </c>
      <c r="G12" s="311">
        <v>1632.5679</v>
      </c>
      <c r="H12" s="307">
        <v>531.61614203612305</v>
      </c>
      <c r="I12" s="298">
        <v>4251.5485463994801</v>
      </c>
      <c r="J12" s="307">
        <v>3070.1322693269221</v>
      </c>
      <c r="K12" s="298">
        <v>17947.373367115393</v>
      </c>
    </row>
    <row r="13" spans="1:11" ht="18" customHeight="1" thickBot="1">
      <c r="B13" s="519"/>
      <c r="C13" s="241" t="s">
        <v>85</v>
      </c>
      <c r="D13" s="305">
        <v>1397</v>
      </c>
      <c r="E13" s="299">
        <v>6578</v>
      </c>
      <c r="F13" s="312">
        <v>1274.8013799999999</v>
      </c>
      <c r="G13" s="313">
        <v>9136.5538400000005</v>
      </c>
      <c r="H13" s="318">
        <v>543.8507199753841</v>
      </c>
      <c r="I13" s="299">
        <v>4533.3702571669746</v>
      </c>
      <c r="J13" s="318">
        <v>6485.4221454845429</v>
      </c>
      <c r="K13" s="299">
        <v>32646.557613405086</v>
      </c>
    </row>
    <row r="14" spans="1:11" ht="18" customHeight="1" thickBot="1">
      <c r="B14" s="50" t="s">
        <v>76</v>
      </c>
      <c r="C14" s="41" t="s">
        <v>80</v>
      </c>
      <c r="D14" s="308">
        <v>88288</v>
      </c>
      <c r="E14" s="297">
        <v>0</v>
      </c>
      <c r="F14" s="316">
        <v>2693.70768</v>
      </c>
      <c r="G14" s="374">
        <v>0</v>
      </c>
      <c r="H14" s="308">
        <v>13486.838887077998</v>
      </c>
      <c r="I14" s="297">
        <v>0</v>
      </c>
      <c r="J14" s="308">
        <v>6596.4980172291398</v>
      </c>
      <c r="K14" s="297">
        <v>0</v>
      </c>
    </row>
    <row r="15" spans="1:11" ht="29.5" thickBot="1">
      <c r="B15" s="519" t="s">
        <v>15</v>
      </c>
      <c r="C15" s="519" t="s">
        <v>81</v>
      </c>
      <c r="D15" s="384">
        <v>22938</v>
      </c>
      <c r="E15" s="296">
        <v>1257009</v>
      </c>
      <c r="F15" s="401">
        <v>0</v>
      </c>
      <c r="G15" s="402">
        <v>0</v>
      </c>
      <c r="H15" s="309">
        <v>123.474</v>
      </c>
      <c r="I15" s="296">
        <v>16659.425999999999</v>
      </c>
      <c r="J15" s="309">
        <v>-1457</v>
      </c>
      <c r="K15" s="296">
        <v>18101.199999999997</v>
      </c>
    </row>
    <row r="16" spans="1:11" ht="20.149999999999999" customHeight="1" thickBot="1">
      <c r="B16" s="285" t="s">
        <v>16</v>
      </c>
      <c r="C16" s="286"/>
      <c r="D16" s="287">
        <v>133384</v>
      </c>
      <c r="E16" s="289">
        <v>1806504</v>
      </c>
      <c r="F16" s="288">
        <v>5695.2151799999992</v>
      </c>
      <c r="G16" s="317">
        <v>30162.358660000005</v>
      </c>
      <c r="H16" s="287">
        <v>17062.121421226428</v>
      </c>
      <c r="I16" s="289">
        <v>118111.65100671502</v>
      </c>
      <c r="J16" s="287">
        <v>35806.714852207078</v>
      </c>
      <c r="K16" s="289">
        <v>207427.44975427038</v>
      </c>
    </row>
    <row r="17" spans="2:11" ht="15" thickBot="1">
      <c r="B17" s="618" t="s">
        <v>65</v>
      </c>
      <c r="C17" s="619"/>
      <c r="D17" s="56"/>
      <c r="E17" s="78"/>
      <c r="F17" s="56"/>
      <c r="G17" s="26"/>
      <c r="H17" s="56"/>
      <c r="I17" s="58"/>
      <c r="J17" s="56"/>
      <c r="K17" s="58"/>
    </row>
    <row r="18" spans="2:11">
      <c r="B18" s="604" t="s">
        <v>66</v>
      </c>
      <c r="C18" s="328" t="s">
        <v>52</v>
      </c>
      <c r="D18" s="98"/>
      <c r="E18" s="99"/>
      <c r="F18" s="282"/>
      <c r="G18" s="283"/>
      <c r="H18" s="98"/>
      <c r="I18" s="99"/>
      <c r="J18" s="98"/>
      <c r="K18" s="99"/>
    </row>
    <row r="19" spans="2:11" ht="18" customHeight="1" thickBot="1">
      <c r="B19" s="606"/>
      <c r="C19" s="329" t="s">
        <v>163</v>
      </c>
      <c r="D19" s="324">
        <v>464</v>
      </c>
      <c r="E19" s="293">
        <v>1973</v>
      </c>
      <c r="F19" s="325">
        <v>74.508139999999997</v>
      </c>
      <c r="G19" s="326">
        <v>307.87221999999997</v>
      </c>
      <c r="H19" s="327">
        <v>176.21097007817298</v>
      </c>
      <c r="I19" s="293">
        <v>690.3143301871919</v>
      </c>
      <c r="J19" s="327">
        <v>2259.9906887499997</v>
      </c>
      <c r="K19" s="293">
        <v>6844.8081537500002</v>
      </c>
    </row>
    <row r="20" spans="2:11" ht="15" thickBot="1">
      <c r="B20" s="13" t="s">
        <v>99</v>
      </c>
      <c r="C20" s="69"/>
      <c r="D20" s="361">
        <v>464</v>
      </c>
      <c r="E20" s="372">
        <v>1973</v>
      </c>
      <c r="F20" s="361">
        <v>74.508139999999997</v>
      </c>
      <c r="G20" s="373">
        <v>307.87221999999997</v>
      </c>
      <c r="H20" s="361">
        <v>176.21097007817298</v>
      </c>
      <c r="I20" s="323">
        <v>690.3143301871919</v>
      </c>
      <c r="J20" s="361">
        <v>2259.9906887499997</v>
      </c>
      <c r="K20" s="323">
        <v>6844.8081537500002</v>
      </c>
    </row>
    <row r="21" spans="2:11" ht="15" thickBot="1">
      <c r="B21" s="607" t="s">
        <v>26</v>
      </c>
      <c r="C21" s="608"/>
      <c r="D21" s="56"/>
      <c r="E21" s="78"/>
      <c r="F21" s="56"/>
      <c r="G21" s="26"/>
      <c r="H21" s="56"/>
      <c r="I21" s="58"/>
      <c r="J21" s="56"/>
      <c r="K21" s="58"/>
    </row>
    <row r="22" spans="2:11" ht="15" thickBot="1">
      <c r="B22" s="15" t="s">
        <v>27</v>
      </c>
      <c r="C22" s="446"/>
      <c r="D22" s="397"/>
      <c r="E22" s="398"/>
      <c r="F22" s="397"/>
      <c r="G22" s="399"/>
      <c r="H22" s="397"/>
      <c r="I22" s="400"/>
      <c r="J22" s="397"/>
      <c r="K22" s="400"/>
    </row>
    <row r="23" spans="2:11" ht="15" thickBot="1">
      <c r="B23" s="16" t="s">
        <v>28</v>
      </c>
      <c r="C23" s="23"/>
      <c r="D23" s="172"/>
      <c r="E23" s="173"/>
      <c r="F23" s="174"/>
      <c r="G23" s="260"/>
      <c r="H23" s="174"/>
      <c r="I23" s="222"/>
      <c r="J23" s="97"/>
      <c r="K23" s="97"/>
    </row>
    <row r="24" spans="2:11" ht="12" customHeight="1" thickBot="1">
      <c r="B24" s="524"/>
      <c r="C24" s="525"/>
      <c r="D24" s="526"/>
      <c r="E24" s="493"/>
      <c r="F24" s="493"/>
      <c r="G24" s="495"/>
      <c r="H24" s="493"/>
      <c r="I24" s="496"/>
      <c r="J24" s="527"/>
      <c r="K24" s="527"/>
    </row>
    <row r="25" spans="2:11" ht="18" customHeight="1" thickBot="1">
      <c r="B25" s="321" t="s">
        <v>29</v>
      </c>
      <c r="C25" s="322"/>
      <c r="D25" s="361">
        <v>133848</v>
      </c>
      <c r="E25" s="361">
        <v>1808477</v>
      </c>
      <c r="F25" s="522">
        <v>5769.7233199999991</v>
      </c>
      <c r="G25" s="523">
        <v>30470.230880000006</v>
      </c>
      <c r="H25" s="361">
        <v>17238.332391304601</v>
      </c>
      <c r="I25" s="361">
        <v>118801.96533690221</v>
      </c>
      <c r="J25" s="361">
        <v>38066.705540957075</v>
      </c>
      <c r="K25" s="289">
        <v>214272.25790802037</v>
      </c>
    </row>
    <row r="26" spans="2:11" ht="18.75" customHeight="1">
      <c r="B26" s="29" t="s">
        <v>165</v>
      </c>
      <c r="C26" s="18"/>
      <c r="D26" s="18"/>
      <c r="E26" s="18"/>
      <c r="F26" s="18"/>
      <c r="G26" s="18"/>
      <c r="H26" s="18"/>
      <c r="I26" s="18"/>
      <c r="J26" s="18"/>
      <c r="K26" s="18"/>
    </row>
  </sheetData>
  <mergeCells count="13">
    <mergeCell ref="B21:C21"/>
    <mergeCell ref="B17:C17"/>
    <mergeCell ref="J4:K4"/>
    <mergeCell ref="J6:K6"/>
    <mergeCell ref="B18:B19"/>
    <mergeCell ref="D6:E6"/>
    <mergeCell ref="F6:G6"/>
    <mergeCell ref="H6:I6"/>
    <mergeCell ref="D4:E4"/>
    <mergeCell ref="F4:G4"/>
    <mergeCell ref="H4:I4"/>
    <mergeCell ref="B8:B9"/>
    <mergeCell ref="B11:B12"/>
  </mergeCells>
  <pageMargins left="0.5" right="0.5" top="0.75" bottom="0.75" header="0.3" footer="0.3"/>
  <pageSetup scale="73" fitToHeight="0" orientation="landscape" r:id="rId1"/>
  <headerFooter>
    <oddHeader>&amp;R&amp;16Appendix C - Qtr LMI</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K22"/>
  <sheetViews>
    <sheetView zoomScaleNormal="100" zoomScaleSheetLayoutView="100" workbookViewId="0">
      <pane ySplit="7" topLeftCell="A8" activePane="bottomLeft" state="frozen"/>
      <selection activeCell="E1" sqref="E1"/>
      <selection pane="bottomLeft" activeCell="E1" sqref="E1"/>
    </sheetView>
  </sheetViews>
  <sheetFormatPr defaultColWidth="9.26953125" defaultRowHeight="14.5"/>
  <cols>
    <col min="1" max="1" width="2.7265625" customWidth="1"/>
    <col min="2" max="2" width="22.1796875" customWidth="1"/>
    <col min="3" max="3" width="35" customWidth="1"/>
    <col min="4" max="8" width="13.54296875" customWidth="1"/>
    <col min="9" max="9" width="14.54296875" customWidth="1"/>
    <col min="10" max="10" width="13.54296875" customWidth="1"/>
    <col min="11" max="11" width="14.54296875" customWidth="1"/>
    <col min="12" max="12" width="1.7265625" customWidth="1"/>
  </cols>
  <sheetData>
    <row r="1" spans="1:11" ht="23.5">
      <c r="A1" s="1" t="s">
        <v>0</v>
      </c>
    </row>
    <row r="3" spans="1:11" ht="19" thickBot="1">
      <c r="A3" s="4"/>
      <c r="B3" s="4" t="str">
        <f>'Participant-Spend'!B3</f>
        <v>For Period Ending PY23Q1</v>
      </c>
      <c r="C3" s="4"/>
      <c r="D3" s="4"/>
      <c r="E3" s="4"/>
      <c r="F3" s="4"/>
      <c r="G3" s="4"/>
      <c r="H3" s="4"/>
      <c r="J3" s="4"/>
    </row>
    <row r="4" spans="1:11" ht="32.15" customHeight="1" thickBot="1">
      <c r="A4" t="s">
        <v>1</v>
      </c>
      <c r="B4" s="498"/>
      <c r="C4" s="499"/>
      <c r="D4" s="628" t="s">
        <v>3</v>
      </c>
      <c r="E4" s="629"/>
      <c r="F4" s="630" t="s">
        <v>53</v>
      </c>
      <c r="G4" s="631"/>
      <c r="H4" s="620" t="s">
        <v>31</v>
      </c>
      <c r="I4" s="621"/>
      <c r="J4" s="620" t="s">
        <v>31</v>
      </c>
      <c r="K4" s="621"/>
    </row>
    <row r="5" spans="1:11" ht="21" customHeight="1" thickBot="1">
      <c r="B5" s="86"/>
      <c r="C5" s="109"/>
      <c r="D5" s="73" t="s">
        <v>4</v>
      </c>
      <c r="E5" s="76" t="s">
        <v>5</v>
      </c>
      <c r="F5" s="81" t="s">
        <v>6</v>
      </c>
      <c r="G5" s="82" t="s">
        <v>7</v>
      </c>
      <c r="H5" s="74" t="s">
        <v>8</v>
      </c>
      <c r="I5" s="75" t="s">
        <v>9</v>
      </c>
      <c r="J5" s="74" t="s">
        <v>33</v>
      </c>
      <c r="K5" s="75" t="s">
        <v>88</v>
      </c>
    </row>
    <row r="6" spans="1:11" ht="32.15" customHeight="1" thickBot="1">
      <c r="B6" s="319"/>
      <c r="C6" s="320"/>
      <c r="D6" s="624" t="s">
        <v>42</v>
      </c>
      <c r="E6" s="625"/>
      <c r="F6" s="626" t="s">
        <v>61</v>
      </c>
      <c r="G6" s="627"/>
      <c r="H6" s="622" t="s">
        <v>87</v>
      </c>
      <c r="I6" s="623"/>
      <c r="J6" s="622" t="s">
        <v>62</v>
      </c>
      <c r="K6" s="623"/>
    </row>
    <row r="7" spans="1:11" ht="29.5" thickBot="1">
      <c r="B7" s="51" t="s">
        <v>17</v>
      </c>
      <c r="C7" s="62" t="s">
        <v>49</v>
      </c>
      <c r="D7" s="517" t="s">
        <v>56</v>
      </c>
      <c r="E7" s="85" t="s">
        <v>57</v>
      </c>
      <c r="F7" s="517" t="s">
        <v>56</v>
      </c>
      <c r="G7" s="85" t="s">
        <v>57</v>
      </c>
      <c r="H7" s="517" t="s">
        <v>56</v>
      </c>
      <c r="I7" s="85" t="s">
        <v>57</v>
      </c>
      <c r="J7" s="517" t="s">
        <v>56</v>
      </c>
      <c r="K7" s="85" t="s">
        <v>57</v>
      </c>
    </row>
    <row r="8" spans="1:11" ht="18" customHeight="1" thickBot="1">
      <c r="B8" s="50" t="s">
        <v>18</v>
      </c>
      <c r="C8" s="269" t="s">
        <v>50</v>
      </c>
      <c r="D8" s="384">
        <v>75</v>
      </c>
      <c r="E8" s="385">
        <v>0</v>
      </c>
      <c r="F8" s="386">
        <v>7831.3040042262674</v>
      </c>
      <c r="G8" s="387">
        <v>0</v>
      </c>
      <c r="H8" s="384">
        <v>2935.7025552234577</v>
      </c>
      <c r="I8" s="385">
        <v>0</v>
      </c>
      <c r="J8" s="384">
        <v>19343.022280914152</v>
      </c>
      <c r="K8" s="388">
        <v>0</v>
      </c>
    </row>
    <row r="9" spans="1:11" ht="18" customHeight="1">
      <c r="B9" s="632" t="s">
        <v>20</v>
      </c>
      <c r="C9" s="95" t="s">
        <v>78</v>
      </c>
      <c r="D9" s="406">
        <v>983.99999999999955</v>
      </c>
      <c r="E9" s="407">
        <v>149.00000000000003</v>
      </c>
      <c r="F9" s="408">
        <v>12000.718817634835</v>
      </c>
      <c r="G9" s="409">
        <v>4428.0240654421368</v>
      </c>
      <c r="H9" s="383">
        <v>68908.336148937742</v>
      </c>
      <c r="I9" s="89">
        <v>22049.335555572532</v>
      </c>
      <c r="J9" s="383">
        <v>-157.95499999999981</v>
      </c>
      <c r="K9" s="89">
        <v>155.4</v>
      </c>
    </row>
    <row r="10" spans="1:11" ht="18" customHeight="1">
      <c r="B10" s="601"/>
      <c r="C10" s="45" t="s">
        <v>79</v>
      </c>
      <c r="D10" s="375">
        <v>20</v>
      </c>
      <c r="E10" s="376">
        <v>8</v>
      </c>
      <c r="F10" s="389">
        <v>250.05435942994848</v>
      </c>
      <c r="G10" s="390">
        <v>1014.7648984463792</v>
      </c>
      <c r="H10" s="375">
        <v>258.9279807399999</v>
      </c>
      <c r="I10" s="108">
        <v>3267.0820125</v>
      </c>
      <c r="J10" s="375">
        <v>3047.1019999999967</v>
      </c>
      <c r="K10" s="108">
        <v>9147.134</v>
      </c>
    </row>
    <row r="11" spans="1:11" ht="18" customHeight="1">
      <c r="B11" s="602"/>
      <c r="C11" s="45" t="s">
        <v>22</v>
      </c>
      <c r="D11" s="377">
        <v>0</v>
      </c>
      <c r="E11" s="290">
        <v>1</v>
      </c>
      <c r="F11" s="391">
        <v>0</v>
      </c>
      <c r="G11" s="392">
        <v>0</v>
      </c>
      <c r="H11" s="377">
        <v>0</v>
      </c>
      <c r="I11" s="47">
        <v>0</v>
      </c>
      <c r="J11" s="377">
        <v>0</v>
      </c>
      <c r="K11" s="47">
        <v>0</v>
      </c>
    </row>
    <row r="12" spans="1:11" ht="18" customHeight="1" thickBot="1">
      <c r="B12" s="633"/>
      <c r="C12" s="88" t="s">
        <v>23</v>
      </c>
      <c r="D12" s="378">
        <v>0</v>
      </c>
      <c r="E12" s="293">
        <v>4</v>
      </c>
      <c r="F12" s="393">
        <v>0</v>
      </c>
      <c r="G12" s="394">
        <v>504.14754541038798</v>
      </c>
      <c r="H12" s="378">
        <v>0</v>
      </c>
      <c r="I12" s="90">
        <v>908.88900000000001</v>
      </c>
      <c r="J12" s="378">
        <v>0</v>
      </c>
      <c r="K12" s="90">
        <v>0</v>
      </c>
    </row>
    <row r="13" spans="1:11" s="18" customFormat="1" ht="21" customHeight="1" thickBot="1">
      <c r="B13" s="27" t="s">
        <v>24</v>
      </c>
      <c r="C13" s="77"/>
      <c r="D13" s="168">
        <v>1078.9999999999995</v>
      </c>
      <c r="E13" s="379">
        <v>162.00000000000003</v>
      </c>
      <c r="F13" s="395">
        <v>20082.07718129105</v>
      </c>
      <c r="G13" s="396">
        <v>5946.9365092989046</v>
      </c>
      <c r="H13" s="168">
        <v>72102.966684901199</v>
      </c>
      <c r="I13" s="61">
        <v>26225.30656807253</v>
      </c>
      <c r="J13" s="168">
        <v>22232.16928091415</v>
      </c>
      <c r="K13" s="61">
        <v>9302.5339999999997</v>
      </c>
    </row>
    <row r="14" spans="1:11" ht="15" thickBot="1">
      <c r="B14" s="67"/>
      <c r="C14" s="79"/>
      <c r="D14" s="169"/>
      <c r="E14" s="171"/>
      <c r="F14" s="67"/>
      <c r="G14" s="68"/>
      <c r="H14" s="169"/>
      <c r="I14" s="171"/>
      <c r="J14" s="169"/>
      <c r="K14" s="171"/>
    </row>
    <row r="15" spans="1:11">
      <c r="B15" s="604" t="s">
        <v>25</v>
      </c>
      <c r="C15" s="84" t="s">
        <v>21</v>
      </c>
      <c r="D15" s="172"/>
      <c r="E15" s="380"/>
      <c r="F15" s="96"/>
      <c r="G15" s="100"/>
      <c r="H15" s="172"/>
      <c r="I15" s="380"/>
      <c r="J15" s="172"/>
      <c r="K15" s="380"/>
    </row>
    <row r="16" spans="1:11" ht="15.75" customHeight="1" thickBot="1">
      <c r="B16" s="606"/>
      <c r="C16" s="83" t="s">
        <v>23</v>
      </c>
      <c r="D16" s="381"/>
      <c r="E16" s="382"/>
      <c r="F16" s="101"/>
      <c r="G16" s="102"/>
      <c r="H16" s="381"/>
      <c r="I16" s="382"/>
      <c r="J16" s="381"/>
      <c r="K16" s="382"/>
    </row>
    <row r="17" spans="2:11" ht="15" thickBot="1">
      <c r="B17" s="13" t="s">
        <v>99</v>
      </c>
      <c r="C17" s="69"/>
      <c r="D17" s="361"/>
      <c r="E17" s="372"/>
      <c r="F17" s="361"/>
      <c r="G17" s="373"/>
      <c r="H17" s="361"/>
      <c r="I17" s="323"/>
      <c r="J17" s="361"/>
      <c r="K17" s="323"/>
    </row>
    <row r="18" spans="2:11" ht="15" thickBot="1">
      <c r="B18" s="607" t="s">
        <v>26</v>
      </c>
      <c r="C18" s="608"/>
      <c r="D18" s="56"/>
      <c r="E18" s="78"/>
      <c r="F18" s="56"/>
      <c r="G18" s="26"/>
      <c r="H18" s="56"/>
      <c r="I18" s="58"/>
      <c r="J18" s="56"/>
      <c r="K18" s="58"/>
    </row>
    <row r="19" spans="2:11" ht="15" thickBot="1">
      <c r="B19" s="15" t="s">
        <v>164</v>
      </c>
      <c r="C19" s="446"/>
      <c r="D19" s="397"/>
      <c r="E19" s="398"/>
      <c r="F19" s="397"/>
      <c r="G19" s="399"/>
      <c r="H19" s="397"/>
      <c r="I19" s="400"/>
      <c r="J19" s="397"/>
      <c r="K19" s="400"/>
    </row>
    <row r="20" spans="2:11" ht="15" thickBot="1">
      <c r="B20" s="16" t="s">
        <v>28</v>
      </c>
      <c r="C20" s="23"/>
      <c r="D20" s="172"/>
      <c r="E20" s="173"/>
      <c r="F20" s="174"/>
      <c r="G20" s="260"/>
      <c r="H20" s="174"/>
      <c r="I20" s="222"/>
      <c r="J20" s="97"/>
      <c r="K20" s="97"/>
    </row>
    <row r="21" spans="2:11" ht="12" customHeight="1" thickBot="1">
      <c r="B21" s="524"/>
      <c r="C21" s="525"/>
      <c r="D21" s="526"/>
      <c r="E21" s="493"/>
      <c r="F21" s="493"/>
      <c r="G21" s="495"/>
      <c r="H21" s="493"/>
      <c r="I21" s="496"/>
      <c r="J21" s="527"/>
      <c r="K21" s="527"/>
    </row>
    <row r="22" spans="2:11" ht="18" customHeight="1" thickBot="1">
      <c r="B22" s="321" t="s">
        <v>29</v>
      </c>
      <c r="C22" s="322"/>
      <c r="D22" s="361">
        <v>1078.9999999999995</v>
      </c>
      <c r="E22" s="361">
        <v>162.00000000000003</v>
      </c>
      <c r="F22" s="522">
        <v>20082.07718129105</v>
      </c>
      <c r="G22" s="523">
        <v>5946.9365092989046</v>
      </c>
      <c r="H22" s="361">
        <v>72102.966684901199</v>
      </c>
      <c r="I22" s="361">
        <v>26225.30656807253</v>
      </c>
      <c r="J22" s="361">
        <v>22232.16928091415</v>
      </c>
      <c r="K22" s="289">
        <v>9302.5339999999997</v>
      </c>
    </row>
  </sheetData>
  <mergeCells count="11">
    <mergeCell ref="B18:C18"/>
    <mergeCell ref="B9:B12"/>
    <mergeCell ref="B15:B16"/>
    <mergeCell ref="D4:E4"/>
    <mergeCell ref="F4:G4"/>
    <mergeCell ref="J4:K4"/>
    <mergeCell ref="D6:E6"/>
    <mergeCell ref="F6:G6"/>
    <mergeCell ref="J6:K6"/>
    <mergeCell ref="H4:I4"/>
    <mergeCell ref="H6:I6"/>
  </mergeCells>
  <pageMargins left="0.5" right="0.5" top="0.75" bottom="0.75" header="0.3" footer="0.3"/>
  <pageSetup scale="74" fitToHeight="0" orientation="landscape" r:id="rId1"/>
  <headerFooter>
    <oddHeader>&amp;R&amp;16Appendix D - Qtr Business Class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K41"/>
  <sheetViews>
    <sheetView zoomScaleNormal="100" workbookViewId="0">
      <pane ySplit="6" topLeftCell="A7" activePane="bottomLeft" state="frozen"/>
      <selection activeCell="E1" sqref="E1"/>
      <selection pane="bottomLeft" activeCell="E2" sqref="E2"/>
    </sheetView>
  </sheetViews>
  <sheetFormatPr defaultRowHeight="14.5"/>
  <cols>
    <col min="1" max="1" width="2.7265625" customWidth="1"/>
    <col min="2" max="2" width="22.1796875" customWidth="1"/>
    <col min="3" max="3" width="35" customWidth="1"/>
    <col min="4" max="8" width="13.54296875" customWidth="1"/>
    <col min="9" max="9" width="13.7265625" customWidth="1"/>
    <col min="10" max="11" width="13.54296875" customWidth="1"/>
  </cols>
  <sheetData>
    <row r="1" spans="1:11" ht="23.5">
      <c r="A1" s="1" t="s">
        <v>0</v>
      </c>
    </row>
    <row r="3" spans="1:11" ht="19" thickBot="1">
      <c r="A3" s="4"/>
      <c r="B3" s="4" t="s">
        <v>199</v>
      </c>
      <c r="C3" s="4"/>
      <c r="D3" s="4"/>
      <c r="E3" s="4"/>
      <c r="F3" s="4"/>
      <c r="G3" s="4"/>
      <c r="H3" s="4"/>
      <c r="I3" s="4"/>
      <c r="J3" s="4"/>
      <c r="K3" s="4"/>
    </row>
    <row r="4" spans="1:11" ht="15" thickBot="1">
      <c r="A4" t="s">
        <v>1</v>
      </c>
      <c r="B4" s="227"/>
      <c r="C4" s="228"/>
      <c r="D4" s="592" t="s">
        <v>3</v>
      </c>
      <c r="E4" s="593"/>
      <c r="F4" s="593"/>
      <c r="G4" s="594"/>
      <c r="H4" s="595" t="s">
        <v>2</v>
      </c>
      <c r="I4" s="596"/>
      <c r="J4" s="596"/>
      <c r="K4" s="597"/>
    </row>
    <row r="5" spans="1:11">
      <c r="B5" s="86"/>
      <c r="C5" s="109"/>
      <c r="D5" s="126" t="s">
        <v>4</v>
      </c>
      <c r="E5" s="22" t="s">
        <v>5</v>
      </c>
      <c r="F5" s="22" t="s">
        <v>6</v>
      </c>
      <c r="G5" s="22" t="s">
        <v>32</v>
      </c>
      <c r="H5" s="33" t="s">
        <v>8</v>
      </c>
      <c r="I5" s="34" t="s">
        <v>9</v>
      </c>
      <c r="J5" s="34" t="s">
        <v>33</v>
      </c>
      <c r="K5" s="127" t="s">
        <v>34</v>
      </c>
    </row>
    <row r="6" spans="1:11" ht="36.5" thickBot="1">
      <c r="B6" s="87"/>
      <c r="C6" s="110"/>
      <c r="D6" s="128" t="s">
        <v>40</v>
      </c>
      <c r="E6" s="129" t="s">
        <v>41</v>
      </c>
      <c r="F6" s="129" t="s">
        <v>42</v>
      </c>
      <c r="G6" s="129" t="s">
        <v>43</v>
      </c>
      <c r="H6" s="35" t="s">
        <v>60</v>
      </c>
      <c r="I6" s="36" t="s">
        <v>59</v>
      </c>
      <c r="J6" s="36" t="s">
        <v>58</v>
      </c>
      <c r="K6" s="130" t="s">
        <v>44</v>
      </c>
    </row>
    <row r="7" spans="1:11" ht="15" thickBot="1">
      <c r="B7" s="51" t="s">
        <v>12</v>
      </c>
      <c r="C7" s="62" t="s">
        <v>13</v>
      </c>
      <c r="D7" s="51"/>
      <c r="E7" s="42"/>
      <c r="F7" s="42"/>
      <c r="G7" s="57"/>
      <c r="H7" s="51"/>
      <c r="I7" s="42"/>
      <c r="J7" s="49"/>
      <c r="K7" s="52"/>
    </row>
    <row r="8" spans="1:11">
      <c r="B8" s="598" t="s">
        <v>46</v>
      </c>
      <c r="C8" s="95" t="s">
        <v>82</v>
      </c>
      <c r="D8" s="132">
        <v>28565</v>
      </c>
      <c r="E8" s="411"/>
      <c r="F8" s="132">
        <v>28565</v>
      </c>
      <c r="G8" s="403"/>
      <c r="H8" s="417">
        <v>2589.3453199999994</v>
      </c>
      <c r="I8" s="338"/>
      <c r="J8" s="421">
        <v>2589.3453199999994</v>
      </c>
      <c r="K8" s="131"/>
    </row>
    <row r="9" spans="1:11" ht="15" thickBot="1">
      <c r="B9" s="599"/>
      <c r="C9" s="335" t="s">
        <v>77</v>
      </c>
      <c r="D9" s="146">
        <v>535113</v>
      </c>
      <c r="E9" s="292"/>
      <c r="F9" s="147">
        <v>535113</v>
      </c>
      <c r="G9" s="336"/>
      <c r="H9" s="418">
        <v>26644.396500000006</v>
      </c>
      <c r="I9" s="339"/>
      <c r="J9" s="422">
        <v>26644.396500000006</v>
      </c>
      <c r="K9" s="337"/>
    </row>
    <row r="10" spans="1:11" ht="18" customHeight="1" thickBot="1">
      <c r="B10" s="600"/>
      <c r="C10" s="332" t="s">
        <v>86</v>
      </c>
      <c r="D10" s="242">
        <v>563678</v>
      </c>
      <c r="E10" s="243">
        <v>2350000</v>
      </c>
      <c r="F10" s="243">
        <v>563678</v>
      </c>
      <c r="G10" s="405">
        <v>0.2399</v>
      </c>
      <c r="H10" s="333">
        <v>29233.741820000007</v>
      </c>
      <c r="I10" s="340">
        <v>58194.815000000002</v>
      </c>
      <c r="J10" s="344">
        <v>29233.741820000007</v>
      </c>
      <c r="K10" s="334">
        <v>0.502</v>
      </c>
    </row>
    <row r="11" spans="1:11" ht="15" thickBot="1">
      <c r="B11" s="598" t="s">
        <v>14</v>
      </c>
      <c r="C11" s="230" t="s">
        <v>47</v>
      </c>
      <c r="D11" s="506"/>
      <c r="E11" s="180"/>
      <c r="F11" s="180"/>
      <c r="G11" s="507"/>
      <c r="H11" s="508"/>
      <c r="I11" s="509"/>
      <c r="J11" s="121"/>
      <c r="K11" s="507"/>
    </row>
    <row r="12" spans="1:11" ht="15" thickBot="1">
      <c r="B12" s="599"/>
      <c r="C12" s="231" t="s">
        <v>48</v>
      </c>
      <c r="D12" s="506"/>
      <c r="E12" s="180"/>
      <c r="F12" s="180"/>
      <c r="G12" s="507"/>
      <c r="H12" s="508"/>
      <c r="I12" s="509"/>
      <c r="J12" s="121"/>
      <c r="K12" s="507"/>
    </row>
    <row r="13" spans="1:11" ht="18" customHeight="1" thickBot="1">
      <c r="B13" s="600" t="s">
        <v>14</v>
      </c>
      <c r="C13" s="241" t="s">
        <v>85</v>
      </c>
      <c r="D13" s="331">
        <v>7975</v>
      </c>
      <c r="E13" s="295">
        <v>28000</v>
      </c>
      <c r="F13" s="295">
        <v>7975</v>
      </c>
      <c r="G13" s="330">
        <v>0.2848</v>
      </c>
      <c r="H13" s="419">
        <v>12267.178939999998</v>
      </c>
      <c r="I13" s="341">
        <v>25665.76642</v>
      </c>
      <c r="J13" s="423">
        <v>12267.178939999998</v>
      </c>
      <c r="K13" s="330">
        <v>0.47799999999999998</v>
      </c>
    </row>
    <row r="14" spans="1:11" ht="15" thickBot="1">
      <c r="B14" s="66" t="s">
        <v>76</v>
      </c>
      <c r="C14" s="44" t="s">
        <v>80</v>
      </c>
      <c r="D14" s="149">
        <v>88288</v>
      </c>
      <c r="E14" s="225">
        <v>209000</v>
      </c>
      <c r="F14" s="192">
        <v>88288</v>
      </c>
      <c r="G14" s="196">
        <v>0.4224</v>
      </c>
      <c r="H14" s="386">
        <v>5747.6252599999989</v>
      </c>
      <c r="I14" s="342">
        <v>23957.25273</v>
      </c>
      <c r="J14" s="424">
        <v>5747.6252599999989</v>
      </c>
      <c r="K14" s="195">
        <v>0.24</v>
      </c>
    </row>
    <row r="15" spans="1:11" ht="29.5" thickBot="1">
      <c r="B15" s="41" t="s">
        <v>15</v>
      </c>
      <c r="C15" s="41" t="s">
        <v>81</v>
      </c>
      <c r="D15" s="191">
        <v>1279947</v>
      </c>
      <c r="E15" s="208">
        <v>1200000</v>
      </c>
      <c r="F15" s="151">
        <v>1279947</v>
      </c>
      <c r="G15" s="404"/>
      <c r="H15" s="420">
        <v>2394.0456600000011</v>
      </c>
      <c r="I15" s="343">
        <v>9548.6434300000001</v>
      </c>
      <c r="J15" s="425">
        <v>2394.0456600000011</v>
      </c>
      <c r="K15" s="195">
        <v>0.251</v>
      </c>
    </row>
    <row r="16" spans="1:11" ht="18" customHeight="1" thickBot="1">
      <c r="B16" s="55" t="s">
        <v>16</v>
      </c>
      <c r="C16" s="63"/>
      <c r="D16" s="152">
        <v>1939888</v>
      </c>
      <c r="E16" s="153">
        <v>3787000</v>
      </c>
      <c r="F16" s="153">
        <v>1939888</v>
      </c>
      <c r="G16" s="197">
        <v>0.51200000000000001</v>
      </c>
      <c r="H16" s="113">
        <v>49642.591680000005</v>
      </c>
      <c r="I16" s="113">
        <v>117366.47758000001</v>
      </c>
      <c r="J16" s="113">
        <v>49642.591680000005</v>
      </c>
      <c r="K16" s="197">
        <v>0.42299999999999999</v>
      </c>
    </row>
    <row r="17" spans="1:11" ht="15" thickBot="1">
      <c r="B17" s="24"/>
      <c r="C17" s="65"/>
      <c r="D17" s="154"/>
      <c r="E17" s="155"/>
      <c r="F17" s="155"/>
      <c r="G17" s="198"/>
      <c r="H17" s="114"/>
      <c r="I17" s="345"/>
      <c r="J17" s="125"/>
      <c r="K17" s="58"/>
    </row>
    <row r="18" spans="1:11" ht="15" thickBot="1">
      <c r="B18" s="64" t="s">
        <v>17</v>
      </c>
      <c r="C18" s="62" t="s">
        <v>49</v>
      </c>
      <c r="D18" s="158"/>
      <c r="E18" s="159"/>
      <c r="F18" s="159"/>
      <c r="G18" s="199"/>
      <c r="H18" s="116"/>
      <c r="I18" s="346"/>
      <c r="J18" s="350"/>
      <c r="K18" s="59"/>
    </row>
    <row r="19" spans="1:11" ht="15" thickBot="1">
      <c r="B19" s="50" t="s">
        <v>18</v>
      </c>
      <c r="C19" s="41" t="s">
        <v>50</v>
      </c>
      <c r="D19" s="150">
        <v>75</v>
      </c>
      <c r="E19" s="151">
        <v>650</v>
      </c>
      <c r="F19" s="151">
        <v>75</v>
      </c>
      <c r="G19" s="365">
        <v>0.1154</v>
      </c>
      <c r="H19" s="420">
        <v>9319.7527700000173</v>
      </c>
      <c r="I19" s="347">
        <v>46111.970849999998</v>
      </c>
      <c r="J19" s="425">
        <v>9319.7527700000173</v>
      </c>
      <c r="K19" s="195">
        <v>0.20211135195927149</v>
      </c>
    </row>
    <row r="20" spans="1:11">
      <c r="B20" s="601" t="s">
        <v>20</v>
      </c>
      <c r="C20" s="268" t="s">
        <v>78</v>
      </c>
      <c r="D20" s="176">
        <v>1132.9999999999995</v>
      </c>
      <c r="E20" s="163">
        <v>6130</v>
      </c>
      <c r="F20" s="163">
        <v>1132.9999999999995</v>
      </c>
      <c r="G20" s="366">
        <v>0.18479999999999999</v>
      </c>
      <c r="H20" s="426">
        <v>20804.633379999996</v>
      </c>
      <c r="I20" s="348">
        <v>97166.762650000004</v>
      </c>
      <c r="J20" s="426">
        <v>20804.633379999996</v>
      </c>
      <c r="K20" s="202">
        <v>0.214</v>
      </c>
    </row>
    <row r="21" spans="1:11">
      <c r="B21" s="601"/>
      <c r="C21" s="226" t="s">
        <v>84</v>
      </c>
      <c r="D21" s="194">
        <v>28</v>
      </c>
      <c r="E21" s="166">
        <v>180</v>
      </c>
      <c r="F21" s="166">
        <v>28</v>
      </c>
      <c r="G21" s="367">
        <v>0.15559999999999999</v>
      </c>
      <c r="H21" s="427">
        <v>2387.3430500000018</v>
      </c>
      <c r="I21" s="349">
        <v>31121.660349999998</v>
      </c>
      <c r="J21" s="427">
        <v>2387.3430500000018</v>
      </c>
      <c r="K21" s="200">
        <v>7.6999999999999999E-2</v>
      </c>
    </row>
    <row r="22" spans="1:11">
      <c r="B22" s="602"/>
      <c r="C22" s="226" t="s">
        <v>22</v>
      </c>
      <c r="D22" s="194">
        <v>0</v>
      </c>
      <c r="E22" s="166">
        <v>2</v>
      </c>
      <c r="F22" s="166">
        <v>0</v>
      </c>
      <c r="G22" s="367">
        <v>0</v>
      </c>
      <c r="H22" s="427">
        <v>200.07523999999992</v>
      </c>
      <c r="I22" s="349">
        <v>3472.71306</v>
      </c>
      <c r="J22" s="427">
        <v>200.07523999999992</v>
      </c>
      <c r="K22" s="200">
        <v>5.8000000000000003E-2</v>
      </c>
    </row>
    <row r="23" spans="1:11" ht="15" thickBot="1">
      <c r="B23" s="603"/>
      <c r="C23" s="354" t="s">
        <v>23</v>
      </c>
      <c r="D23" s="307">
        <v>4</v>
      </c>
      <c r="E23" s="284">
        <v>6</v>
      </c>
      <c r="F23" s="284">
        <v>4</v>
      </c>
      <c r="G23" s="355">
        <v>0.66669999999999996</v>
      </c>
      <c r="H23" s="428">
        <v>3659.2041299999987</v>
      </c>
      <c r="I23" s="368">
        <v>102136.10726999999</v>
      </c>
      <c r="J23" s="428">
        <v>3659.2041299999987</v>
      </c>
      <c r="K23" s="371">
        <v>3.5999999999999997E-2</v>
      </c>
    </row>
    <row r="24" spans="1:11" ht="15" thickBot="1">
      <c r="A24" s="18"/>
      <c r="B24" s="321" t="s">
        <v>24</v>
      </c>
      <c r="C24" s="322"/>
      <c r="D24" s="361">
        <v>1239.9999999999995</v>
      </c>
      <c r="E24" s="362">
        <v>6968</v>
      </c>
      <c r="F24" s="362">
        <v>1239.9999999999995</v>
      </c>
      <c r="G24" s="363">
        <v>0.17799999999999999</v>
      </c>
      <c r="H24" s="369">
        <v>36371.008570000013</v>
      </c>
      <c r="I24" s="370">
        <v>280009.21418000001</v>
      </c>
      <c r="J24" s="369">
        <v>36371.008570000013</v>
      </c>
      <c r="K24" s="364">
        <v>0.12989218471439093</v>
      </c>
    </row>
    <row r="25" spans="1:11" ht="15" thickBot="1">
      <c r="B25" s="356"/>
      <c r="C25" s="357"/>
      <c r="D25" s="358"/>
      <c r="E25" s="359"/>
      <c r="F25" s="359"/>
      <c r="G25" s="360"/>
      <c r="H25" s="351"/>
      <c r="I25" s="352"/>
      <c r="J25" s="352"/>
      <c r="K25" s="353"/>
    </row>
    <row r="26" spans="1:11">
      <c r="B26" s="604" t="s">
        <v>65</v>
      </c>
      <c r="C26" s="70" t="s">
        <v>52</v>
      </c>
      <c r="D26" s="172"/>
      <c r="E26" s="173"/>
      <c r="F26" s="173"/>
      <c r="G26" s="201"/>
      <c r="H26" s="117"/>
      <c r="I26" s="118"/>
      <c r="J26" s="118"/>
      <c r="K26" s="100"/>
    </row>
    <row r="27" spans="1:11" ht="18" customHeight="1">
      <c r="B27" s="605"/>
      <c r="C27" s="71" t="s">
        <v>19</v>
      </c>
      <c r="D27" s="176">
        <v>2437</v>
      </c>
      <c r="E27" s="266">
        <v>19200</v>
      </c>
      <c r="F27" s="163">
        <v>2437</v>
      </c>
      <c r="G27" s="202">
        <v>0.127</v>
      </c>
      <c r="H27" s="426">
        <v>824.48877000000005</v>
      </c>
      <c r="I27" s="119">
        <v>4970.1101200000003</v>
      </c>
      <c r="J27" s="429">
        <v>824.48877000000005</v>
      </c>
      <c r="K27" s="202">
        <v>0.16600000000000001</v>
      </c>
    </row>
    <row r="28" spans="1:11">
      <c r="B28" s="605"/>
      <c r="C28" s="71" t="s">
        <v>51</v>
      </c>
      <c r="D28" s="177"/>
      <c r="E28" s="136"/>
      <c r="F28" s="136"/>
      <c r="G28" s="203"/>
      <c r="H28" s="120"/>
      <c r="I28" s="112"/>
      <c r="J28" s="112"/>
      <c r="K28" s="103"/>
    </row>
    <row r="29" spans="1:11" ht="15" thickBot="1">
      <c r="B29" s="606"/>
      <c r="C29" s="72" t="s">
        <v>23</v>
      </c>
      <c r="D29" s="179"/>
      <c r="E29" s="180"/>
      <c r="F29" s="180"/>
      <c r="G29" s="204"/>
      <c r="H29" s="121"/>
      <c r="I29" s="122"/>
      <c r="J29" s="122"/>
      <c r="K29" s="104"/>
    </row>
    <row r="30" spans="1:11" ht="15" thickBot="1">
      <c r="B30" s="13" t="s">
        <v>99</v>
      </c>
      <c r="C30" s="69"/>
      <c r="D30" s="183">
        <v>2437</v>
      </c>
      <c r="E30" s="184">
        <v>19200</v>
      </c>
      <c r="F30" s="184">
        <v>2437</v>
      </c>
      <c r="G30" s="205">
        <v>0.127</v>
      </c>
      <c r="H30" s="123">
        <v>824.48877000000005</v>
      </c>
      <c r="I30" s="124">
        <v>4970.1101200000003</v>
      </c>
      <c r="J30" s="124">
        <v>824.48877000000005</v>
      </c>
      <c r="K30" s="205">
        <v>0.16600000000000001</v>
      </c>
    </row>
    <row r="31" spans="1:11" ht="15" thickBot="1">
      <c r="B31" s="607" t="s">
        <v>26</v>
      </c>
      <c r="C31" s="608"/>
      <c r="D31" s="187"/>
      <c r="E31" s="155"/>
      <c r="F31" s="155"/>
      <c r="G31" s="206"/>
      <c r="H31" s="125"/>
      <c r="I31" s="115"/>
      <c r="J31" s="115"/>
      <c r="K31" s="26"/>
    </row>
    <row r="32" spans="1:11" ht="15" thickBot="1">
      <c r="B32" s="15" t="s">
        <v>27</v>
      </c>
      <c r="C32" s="446"/>
      <c r="D32" s="172"/>
      <c r="E32" s="173"/>
      <c r="F32" s="173"/>
      <c r="G32" s="201"/>
      <c r="H32" s="117"/>
      <c r="I32" s="118"/>
      <c r="J32" s="118"/>
      <c r="K32" s="100"/>
    </row>
    <row r="33" spans="2:11" ht="15" thickBot="1">
      <c r="B33" s="16" t="s">
        <v>28</v>
      </c>
      <c r="C33" s="23"/>
      <c r="D33" s="172"/>
      <c r="E33" s="173"/>
      <c r="F33" s="173"/>
      <c r="G33" s="201"/>
      <c r="H33" s="117"/>
      <c r="I33" s="118"/>
      <c r="J33" s="118"/>
      <c r="K33" s="100"/>
    </row>
    <row r="34" spans="2:11" ht="12" customHeight="1" thickBot="1">
      <c r="B34" s="24"/>
      <c r="C34" s="25"/>
      <c r="D34" s="187"/>
      <c r="E34" s="155"/>
      <c r="F34" s="155"/>
      <c r="G34" s="206"/>
      <c r="H34" s="125"/>
      <c r="I34" s="115"/>
      <c r="J34" s="115"/>
      <c r="K34" s="26"/>
    </row>
    <row r="35" spans="2:11" ht="15" thickBot="1">
      <c r="B35" s="16" t="s">
        <v>29</v>
      </c>
      <c r="C35" s="23"/>
      <c r="D35" s="185">
        <v>1943565</v>
      </c>
      <c r="E35" s="186">
        <v>3813168</v>
      </c>
      <c r="F35" s="186">
        <v>1943565</v>
      </c>
      <c r="G35" s="486">
        <v>0.51</v>
      </c>
      <c r="H35" s="511">
        <v>86838.089020000014</v>
      </c>
      <c r="I35" s="512">
        <v>402345.80188000004</v>
      </c>
      <c r="J35" s="512">
        <v>86838.089020000014</v>
      </c>
      <c r="K35" s="513">
        <v>0.21582948949446115</v>
      </c>
    </row>
    <row r="36" spans="2:11" ht="15" thickBot="1">
      <c r="B36" s="27" t="s">
        <v>30</v>
      </c>
      <c r="C36" s="28"/>
      <c r="D36" s="38"/>
      <c r="E36" s="39"/>
      <c r="F36" s="39"/>
      <c r="G36" s="80"/>
      <c r="H36" s="514">
        <v>5106.59669999998</v>
      </c>
      <c r="I36" s="515">
        <v>17397.243999999999</v>
      </c>
      <c r="J36" s="514">
        <v>5106.59669999998</v>
      </c>
      <c r="K36" s="516">
        <v>0.29352906126970341</v>
      </c>
    </row>
    <row r="37" spans="2:11" ht="15" thickBot="1">
      <c r="B37" s="27" t="s">
        <v>162</v>
      </c>
      <c r="C37" s="28"/>
      <c r="D37" s="38"/>
      <c r="E37" s="39"/>
      <c r="F37" s="39"/>
      <c r="G37" s="80"/>
      <c r="H37" s="514">
        <v>91944.685719999994</v>
      </c>
      <c r="I37" s="515">
        <v>419743.04588000005</v>
      </c>
      <c r="J37" s="514">
        <v>91944.685719999994</v>
      </c>
      <c r="K37" s="516">
        <v>0.21904993214893184</v>
      </c>
    </row>
    <row r="38" spans="2:11" ht="11.15" customHeight="1"/>
    <row r="39" spans="2:11" ht="32.15" customHeight="1">
      <c r="B39" s="609" t="s">
        <v>67</v>
      </c>
      <c r="C39" s="609"/>
      <c r="D39" s="609"/>
      <c r="E39" s="609"/>
      <c r="F39" s="609"/>
      <c r="G39" s="609"/>
      <c r="H39" s="609"/>
      <c r="I39" s="609"/>
      <c r="J39" s="609"/>
      <c r="K39" s="609"/>
    </row>
    <row r="40" spans="2:11" ht="32.15" customHeight="1">
      <c r="B40" s="587" t="s">
        <v>68</v>
      </c>
      <c r="C40" s="587"/>
      <c r="D40" s="587"/>
      <c r="E40" s="587"/>
      <c r="F40" s="587"/>
      <c r="G40" s="587"/>
      <c r="H40" s="587"/>
      <c r="I40" s="587"/>
      <c r="J40" s="587"/>
      <c r="K40" s="587"/>
    </row>
    <row r="41" spans="2:11">
      <c r="H41" s="586"/>
    </row>
  </sheetData>
  <mergeCells count="9">
    <mergeCell ref="B40:K40"/>
    <mergeCell ref="D4:G4"/>
    <mergeCell ref="H4:K4"/>
    <mergeCell ref="B8:B10"/>
    <mergeCell ref="B20:B23"/>
    <mergeCell ref="B26:B29"/>
    <mergeCell ref="B11:B13"/>
    <mergeCell ref="B31:C31"/>
    <mergeCell ref="B39:K39"/>
  </mergeCells>
  <pageMargins left="0.7" right="0.7" top="0.75" bottom="0.5" header="0.3" footer="0.3"/>
  <pageSetup scale="72" orientation="landscape" r:id="rId1"/>
  <headerFooter>
    <oddHeader>&amp;R&amp;16Appendix B - Participant Spend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Q32"/>
  <sheetViews>
    <sheetView zoomScaleNormal="100" zoomScalePageLayoutView="50" workbookViewId="0">
      <selection activeCell="H1" sqref="H1"/>
    </sheetView>
  </sheetViews>
  <sheetFormatPr defaultColWidth="9.1796875" defaultRowHeight="14"/>
  <cols>
    <col min="1" max="1" width="3.7265625" style="459" customWidth="1"/>
    <col min="2" max="2" width="27.81640625" style="459" customWidth="1"/>
    <col min="3" max="4" width="14.7265625" style="459" customWidth="1"/>
    <col min="5" max="5" width="11.81640625" style="459" bestFit="1" customWidth="1"/>
    <col min="6" max="7" width="14.7265625" style="459" customWidth="1"/>
    <col min="8" max="8" width="11.81640625" style="459" bestFit="1" customWidth="1"/>
    <col min="9" max="10" width="3.7265625" style="459" customWidth="1"/>
    <col min="11" max="11" width="16.81640625" style="459" customWidth="1"/>
    <col min="12" max="15" width="14.7265625" style="459" customWidth="1"/>
    <col min="16" max="16384" width="9.1796875" style="459"/>
  </cols>
  <sheetData>
    <row r="1" spans="2:17" ht="18">
      <c r="B1" s="458" t="s">
        <v>115</v>
      </c>
      <c r="J1"/>
      <c r="K1"/>
      <c r="L1"/>
      <c r="M1"/>
      <c r="N1"/>
      <c r="O1"/>
      <c r="P1"/>
    </row>
    <row r="2" spans="2:17" customFormat="1" ht="12" customHeight="1"/>
    <row r="3" spans="2:17" ht="124.5" customHeight="1">
      <c r="B3" s="635" t="s">
        <v>116</v>
      </c>
      <c r="C3" s="635"/>
      <c r="D3" s="635"/>
      <c r="E3" s="635"/>
      <c r="F3" s="635"/>
      <c r="G3" s="635"/>
      <c r="H3" s="635"/>
      <c r="J3"/>
      <c r="K3"/>
      <c r="L3"/>
      <c r="M3"/>
      <c r="N3"/>
      <c r="O3"/>
      <c r="P3"/>
      <c r="Q3" s="460"/>
    </row>
    <row r="4" spans="2:17" customFormat="1" ht="14.15" customHeight="1"/>
    <row r="5" spans="2:17" customFormat="1" ht="15.5">
      <c r="B5" s="487" t="s">
        <v>155</v>
      </c>
    </row>
    <row r="6" spans="2:17" customFormat="1" ht="40" customHeight="1" thickBot="1">
      <c r="B6" s="448" t="s">
        <v>102</v>
      </c>
      <c r="C6" s="449" t="s">
        <v>117</v>
      </c>
      <c r="D6" s="449" t="s">
        <v>103</v>
      </c>
      <c r="E6" s="451" t="s">
        <v>104</v>
      </c>
      <c r="F6" s="449" t="s">
        <v>152</v>
      </c>
      <c r="G6" s="449" t="s">
        <v>114</v>
      </c>
      <c r="H6" s="451" t="s">
        <v>104</v>
      </c>
      <c r="L6" s="455" t="s">
        <v>158</v>
      </c>
      <c r="M6" s="455" t="s">
        <v>157</v>
      </c>
      <c r="N6" s="455" t="s">
        <v>159</v>
      </c>
      <c r="O6" s="455" t="s">
        <v>160</v>
      </c>
    </row>
    <row r="7" spans="2:17" customFormat="1" ht="14.5">
      <c r="B7" s="483" t="s">
        <v>95</v>
      </c>
      <c r="C7" s="537" t="e">
        <f>#REF!</f>
        <v>#REF!</v>
      </c>
      <c r="D7" s="538" t="e">
        <f>#REF!</f>
        <v>#REF!</v>
      </c>
      <c r="E7" s="478" t="e">
        <f>#REF!</f>
        <v>#REF!</v>
      </c>
      <c r="F7" s="537" t="e">
        <f>#REF!</f>
        <v>#REF!</v>
      </c>
      <c r="G7" s="538" t="e">
        <f>#REF!</f>
        <v>#REF!</v>
      </c>
      <c r="H7" s="540" t="e">
        <f>#REF!</f>
        <v>#REF!</v>
      </c>
      <c r="K7" s="21" t="s">
        <v>118</v>
      </c>
      <c r="L7" s="461" t="e">
        <f>$C$10</f>
        <v>#REF!</v>
      </c>
      <c r="M7" s="461">
        <f>$C$17</f>
        <v>0</v>
      </c>
      <c r="N7" s="461" t="e">
        <f>F10</f>
        <v>#REF!</v>
      </c>
      <c r="O7" s="461">
        <f>F17</f>
        <v>0</v>
      </c>
    </row>
    <row r="8" spans="2:17" customFormat="1" ht="14.5">
      <c r="B8" s="484" t="s">
        <v>25</v>
      </c>
      <c r="C8" s="539" t="e">
        <f>#REF!</f>
        <v>#REF!</v>
      </c>
      <c r="D8" s="8" t="e">
        <f>#REF!</f>
        <v>#REF!</v>
      </c>
      <c r="E8" s="479" t="e">
        <f>#REF!</f>
        <v>#REF!</v>
      </c>
      <c r="F8" s="539" t="e">
        <f>#REF!</f>
        <v>#REF!</v>
      </c>
      <c r="G8" s="8" t="e">
        <f>#REF!</f>
        <v>#REF!</v>
      </c>
      <c r="H8" s="541" t="e">
        <f>#REF!</f>
        <v>#REF!</v>
      </c>
      <c r="K8" s="21" t="s">
        <v>119</v>
      </c>
      <c r="L8" s="452" t="e">
        <f>#REF!</f>
        <v>#REF!</v>
      </c>
      <c r="M8" s="577">
        <v>3625802.1097407416</v>
      </c>
      <c r="N8" s="453"/>
      <c r="O8" s="454"/>
    </row>
    <row r="9" spans="2:17" customFormat="1" ht="14.5">
      <c r="B9" s="484" t="s">
        <v>100</v>
      </c>
      <c r="C9" s="539" t="e">
        <f>#REF!</f>
        <v>#REF!</v>
      </c>
      <c r="D9" s="8" t="e">
        <f>#REF!</f>
        <v>#REF!</v>
      </c>
      <c r="E9" s="479" t="e">
        <f>#REF!</f>
        <v>#REF!</v>
      </c>
      <c r="F9" s="539" t="e">
        <f>#REF!</f>
        <v>#REF!</v>
      </c>
      <c r="G9" s="8" t="e">
        <f>#REF!</f>
        <v>#REF!</v>
      </c>
      <c r="H9" s="541" t="e">
        <f>#REF!</f>
        <v>#REF!</v>
      </c>
      <c r="K9" s="459"/>
      <c r="L9" s="459"/>
      <c r="M9" s="459"/>
      <c r="N9" s="459"/>
      <c r="O9" s="459"/>
      <c r="P9" s="459"/>
      <c r="Q9" s="459"/>
    </row>
    <row r="10" spans="2:17" customFormat="1" ht="29.5" thickBot="1">
      <c r="B10" s="485" t="s">
        <v>101</v>
      </c>
      <c r="C10" s="480" t="e">
        <f>SUM(C7:C9)</f>
        <v>#REF!</v>
      </c>
      <c r="D10" s="481" t="e">
        <f>SUM(D7:D9)</f>
        <v>#REF!</v>
      </c>
      <c r="E10" s="482" t="e">
        <f>#REF!</f>
        <v>#REF!</v>
      </c>
      <c r="F10" s="480" t="e">
        <f t="shared" ref="F10:G10" si="0">SUM(F7:F9)</f>
        <v>#REF!</v>
      </c>
      <c r="G10" s="481" t="e">
        <f t="shared" si="0"/>
        <v>#REF!</v>
      </c>
      <c r="H10" s="482" t="e">
        <f>#REF!</f>
        <v>#REF!</v>
      </c>
      <c r="K10" s="456" t="s">
        <v>178</v>
      </c>
    </row>
    <row r="11" spans="2:17" customFormat="1" ht="14.5"/>
    <row r="12" spans="2:17" customFormat="1" ht="15.5">
      <c r="B12" s="487" t="s">
        <v>156</v>
      </c>
    </row>
    <row r="13" spans="2:17" customFormat="1" ht="24.5" thickBot="1">
      <c r="B13" s="448" t="s">
        <v>102</v>
      </c>
      <c r="C13" s="449" t="s">
        <v>117</v>
      </c>
      <c r="D13" s="449" t="s">
        <v>103</v>
      </c>
      <c r="E13" s="451" t="s">
        <v>104</v>
      </c>
      <c r="F13" s="449" t="s">
        <v>152</v>
      </c>
      <c r="G13" s="449" t="s">
        <v>114</v>
      </c>
      <c r="H13" s="451" t="s">
        <v>104</v>
      </c>
    </row>
    <row r="14" spans="2:17" customFormat="1" ht="14.5">
      <c r="B14" s="483" t="s">
        <v>95</v>
      </c>
      <c r="C14" s="579"/>
      <c r="D14" s="580"/>
      <c r="E14" s="581"/>
      <c r="F14" s="579"/>
      <c r="G14" s="477" t="e">
        <f>G7</f>
        <v>#REF!</v>
      </c>
      <c r="H14" s="478" t="e">
        <f>ROUND(F14/G14,3)</f>
        <v>#REF!</v>
      </c>
    </row>
    <row r="15" spans="2:17" customFormat="1" ht="14.5">
      <c r="B15" s="484" t="s">
        <v>25</v>
      </c>
      <c r="C15" s="582"/>
      <c r="D15" s="583"/>
      <c r="E15" s="584"/>
      <c r="F15" s="582"/>
      <c r="G15" s="452" t="e">
        <f t="shared" ref="G15:G16" si="1">G8</f>
        <v>#REF!</v>
      </c>
      <c r="H15" s="479" t="e">
        <f t="shared" ref="H15:H17" si="2">ROUND(F15/G15,3)</f>
        <v>#REF!</v>
      </c>
    </row>
    <row r="16" spans="2:17" customFormat="1" ht="14.5">
      <c r="B16" s="484" t="s">
        <v>100</v>
      </c>
      <c r="C16" s="582"/>
      <c r="D16" s="583"/>
      <c r="E16" s="584"/>
      <c r="F16" s="582"/>
      <c r="G16" s="452" t="e">
        <f t="shared" si="1"/>
        <v>#REF!</v>
      </c>
      <c r="H16" s="479" t="e">
        <f t="shared" si="2"/>
        <v>#REF!</v>
      </c>
    </row>
    <row r="17" spans="2:17" customFormat="1" ht="29.5" thickBot="1">
      <c r="B17" s="485" t="s">
        <v>101</v>
      </c>
      <c r="C17" s="480">
        <f>SUM(C14:C16)</f>
        <v>0</v>
      </c>
      <c r="D17" s="481">
        <f>SUM(D14:D16)</f>
        <v>0</v>
      </c>
      <c r="E17" s="482" t="e">
        <f t="shared" ref="E17" si="3">ROUND(C17/D17,3)</f>
        <v>#DIV/0!</v>
      </c>
      <c r="F17" s="480">
        <f>SUM(F14:F16)</f>
        <v>0</v>
      </c>
      <c r="G17" s="481" t="e">
        <f>SUM(G14:G16)</f>
        <v>#REF!</v>
      </c>
      <c r="H17" s="482" t="e">
        <f t="shared" si="2"/>
        <v>#REF!</v>
      </c>
    </row>
    <row r="18" spans="2:17" customFormat="1" ht="39.75" customHeight="1">
      <c r="B18" s="634" t="s">
        <v>120</v>
      </c>
      <c r="C18" s="634"/>
      <c r="D18" s="634"/>
      <c r="E18" s="634"/>
      <c r="F18" s="634"/>
      <c r="G18" s="634"/>
    </row>
    <row r="19" spans="2:17" customFormat="1" ht="15" customHeight="1">
      <c r="B19" s="536"/>
      <c r="C19" s="536"/>
      <c r="D19" s="536"/>
      <c r="E19" s="536"/>
      <c r="F19" s="536"/>
      <c r="G19" s="536"/>
      <c r="K19" s="456" t="s">
        <v>153</v>
      </c>
    </row>
    <row r="20" spans="2:17" customFormat="1" ht="14.5">
      <c r="B20" s="462"/>
      <c r="C20" s="447"/>
      <c r="D20" s="447"/>
      <c r="E20" s="447"/>
      <c r="F20" s="447"/>
      <c r="G20" s="447"/>
      <c r="H20" s="447"/>
    </row>
    <row r="21" spans="2:17" customFormat="1" ht="14.5">
      <c r="B21" s="450"/>
      <c r="C21" s="463"/>
      <c r="D21" s="463"/>
      <c r="E21" s="464"/>
      <c r="F21" s="464"/>
      <c r="G21" s="464"/>
      <c r="H21" s="464"/>
    </row>
    <row r="22" spans="2:17" customFormat="1" ht="14.5">
      <c r="B22" s="450"/>
      <c r="C22" s="463"/>
      <c r="D22" s="463"/>
      <c r="E22" s="464"/>
      <c r="F22" s="464"/>
      <c r="G22" s="464"/>
      <c r="H22" s="464"/>
    </row>
    <row r="23" spans="2:17" customFormat="1" ht="14.5">
      <c r="B23" s="450"/>
      <c r="C23" s="463"/>
      <c r="D23" s="463"/>
      <c r="E23" s="464"/>
      <c r="F23" s="464"/>
      <c r="G23" s="464"/>
      <c r="H23" s="464"/>
    </row>
    <row r="24" spans="2:17" customFormat="1" ht="14.5">
      <c r="B24" s="450"/>
      <c r="C24" s="463"/>
      <c r="D24" s="463"/>
      <c r="E24" s="464"/>
      <c r="F24" s="464"/>
      <c r="G24" s="464"/>
      <c r="H24" s="464"/>
    </row>
    <row r="25" spans="2:17" customFormat="1" ht="14.5">
      <c r="B25" s="450"/>
      <c r="C25" s="463"/>
      <c r="D25" s="463"/>
      <c r="E25" s="464"/>
      <c r="F25" s="464"/>
      <c r="G25" s="464"/>
      <c r="H25" s="464"/>
    </row>
    <row r="26" spans="2:17" customFormat="1" ht="14.5">
      <c r="B26" s="450"/>
      <c r="C26" s="463"/>
      <c r="D26" s="463"/>
      <c r="E26" s="464"/>
      <c r="F26" s="464"/>
      <c r="G26" s="464"/>
      <c r="H26" s="464"/>
    </row>
    <row r="27" spans="2:17" customFormat="1" ht="14.5">
      <c r="B27" s="450"/>
      <c r="C27" s="463"/>
      <c r="D27" s="463"/>
      <c r="E27" s="464"/>
      <c r="F27" s="464"/>
      <c r="G27" s="464"/>
      <c r="H27" s="464"/>
    </row>
    <row r="28" spans="2:17" customFormat="1" ht="14.5">
      <c r="B28" s="450"/>
      <c r="C28" s="463"/>
      <c r="D28" s="463"/>
      <c r="E28" s="464"/>
      <c r="F28" s="464"/>
      <c r="G28" s="464"/>
      <c r="H28" s="464"/>
    </row>
    <row r="29" spans="2:17" customFormat="1" ht="14.5">
      <c r="B29" s="450"/>
      <c r="C29" s="463"/>
      <c r="D29" s="463"/>
      <c r="E29" s="464"/>
      <c r="F29" s="464"/>
      <c r="G29" s="464"/>
      <c r="H29" s="464"/>
    </row>
    <row r="30" spans="2:17" customFormat="1" ht="14.5"/>
    <row r="31" spans="2:17" customFormat="1" ht="14.5"/>
    <row r="32" spans="2:17" ht="14.5">
      <c r="K32"/>
      <c r="L32"/>
      <c r="M32"/>
      <c r="N32"/>
      <c r="O32"/>
      <c r="P32"/>
      <c r="Q32" t="s">
        <v>198</v>
      </c>
    </row>
  </sheetData>
  <mergeCells count="2">
    <mergeCell ref="B18:G18"/>
    <mergeCell ref="B3:H3"/>
  </mergeCells>
  <pageMargins left="0.45" right="0.45" top="0.75" bottom="0.75" header="0.3" footer="0.3"/>
  <pageSetup scale="74" fitToWidth="0" fitToHeight="2" orientation="landscape" r:id="rId1"/>
  <headerFooter>
    <oddHeader>&amp;R&amp;16Appendix F - Secondary Metrics</oddHeader>
  </headerFooter>
  <colBreaks count="1" manualBreakCount="1">
    <brk id="9" max="31"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D16"/>
  <sheetViews>
    <sheetView zoomScaleNormal="100" workbookViewId="0"/>
  </sheetViews>
  <sheetFormatPr defaultColWidth="9.1796875" defaultRowHeight="14"/>
  <cols>
    <col min="1" max="1" width="4.1796875" style="459" customWidth="1"/>
    <col min="2" max="2" width="37.453125" style="459" customWidth="1"/>
    <col min="3" max="4" width="25.7265625" style="459" customWidth="1"/>
    <col min="5" max="5" width="3.54296875" style="459" customWidth="1"/>
    <col min="6" max="16384" width="9.1796875" style="459"/>
  </cols>
  <sheetData>
    <row r="1" spans="2:4" ht="18">
      <c r="B1" s="458" t="s">
        <v>121</v>
      </c>
    </row>
    <row r="2" spans="2:4" customFormat="1" ht="14.5"/>
    <row r="3" spans="2:4" ht="104.25" customHeight="1">
      <c r="B3" s="636" t="s">
        <v>122</v>
      </c>
      <c r="C3" s="636"/>
      <c r="D3" s="636"/>
    </row>
    <row r="5" spans="2:4" ht="21" customHeight="1">
      <c r="B5" s="637" t="s">
        <v>123</v>
      </c>
      <c r="C5" s="638"/>
      <c r="D5" s="639"/>
    </row>
    <row r="6" spans="2:4" ht="18" customHeight="1">
      <c r="B6" s="528" t="s">
        <v>94</v>
      </c>
      <c r="C6" s="529" t="s">
        <v>124</v>
      </c>
      <c r="D6" s="529" t="s">
        <v>154</v>
      </c>
    </row>
    <row r="7" spans="2:4" ht="18" customHeight="1">
      <c r="B7" s="530" t="s">
        <v>166</v>
      </c>
      <c r="C7" s="585"/>
      <c r="D7" s="585"/>
    </row>
    <row r="8" spans="2:4" ht="18" customHeight="1">
      <c r="B8" s="530" t="s">
        <v>175</v>
      </c>
      <c r="C8" s="585"/>
      <c r="D8" s="585"/>
    </row>
    <row r="9" spans="2:4" ht="18" customHeight="1">
      <c r="B9" s="530" t="s">
        <v>80</v>
      </c>
      <c r="C9" s="585"/>
      <c r="D9" s="585"/>
    </row>
    <row r="10" spans="2:4" ht="18" customHeight="1">
      <c r="B10" s="530" t="s">
        <v>176</v>
      </c>
      <c r="C10" s="585"/>
      <c r="D10" s="585"/>
    </row>
    <row r="11" spans="2:4" ht="18" customHeight="1">
      <c r="B11" s="530" t="s">
        <v>177</v>
      </c>
      <c r="C11" s="585"/>
      <c r="D11" s="585"/>
    </row>
    <row r="12" spans="2:4" ht="18" customHeight="1">
      <c r="B12" s="530" t="s">
        <v>169</v>
      </c>
      <c r="C12" s="585"/>
      <c r="D12" s="585"/>
    </row>
    <row r="13" spans="2:4" ht="18" customHeight="1">
      <c r="B13" s="530" t="s">
        <v>170</v>
      </c>
      <c r="C13" s="585"/>
      <c r="D13" s="585"/>
    </row>
    <row r="14" spans="2:4" ht="18" customHeight="1">
      <c r="B14" s="530" t="s">
        <v>172</v>
      </c>
      <c r="C14" s="585"/>
      <c r="D14" s="585"/>
    </row>
    <row r="15" spans="2:4" ht="18" customHeight="1">
      <c r="B15" s="530" t="s">
        <v>173</v>
      </c>
      <c r="C15" s="585"/>
      <c r="D15" s="585"/>
    </row>
    <row r="16" spans="2:4" ht="18" customHeight="1">
      <c r="B16" s="531" t="s">
        <v>125</v>
      </c>
      <c r="C16" s="578">
        <f>SUM(C7:C15)</f>
        <v>0</v>
      </c>
      <c r="D16" s="578">
        <f>SUM(D7:D15)</f>
        <v>0</v>
      </c>
    </row>
  </sheetData>
  <mergeCells count="2">
    <mergeCell ref="B3:D3"/>
    <mergeCell ref="B5:D5"/>
  </mergeCells>
  <pageMargins left="0.7" right="0.7" top="0.75" bottom="0.75" header="0.3" footer="0.3"/>
  <pageSetup scale="86" orientation="portrait" r:id="rId1"/>
  <headerFooter>
    <oddHeader>&amp;R&amp;16Appendix G - Transfer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65"/>
  <sheetViews>
    <sheetView zoomScaleNormal="100" workbookViewId="0">
      <pane ySplit="3" topLeftCell="A4" activePane="bottomLeft" state="frozen"/>
      <selection activeCell="F1" sqref="F1"/>
      <selection pane="bottomLeft" activeCell="G1" sqref="G1"/>
    </sheetView>
  </sheetViews>
  <sheetFormatPr defaultRowHeight="14.5"/>
  <cols>
    <col min="1" max="1" width="2.7265625" customWidth="1"/>
    <col min="2" max="2" width="7.81640625" customWidth="1"/>
    <col min="3" max="3" width="58" bestFit="1" customWidth="1"/>
    <col min="4" max="6" width="14.7265625" customWidth="1"/>
    <col min="7" max="7" width="16.7265625" customWidth="1"/>
    <col min="8" max="8" width="3" customWidth="1"/>
  </cols>
  <sheetData>
    <row r="1" spans="1:7">
      <c r="B1" s="457" t="s">
        <v>126</v>
      </c>
      <c r="D1" s="456" t="s">
        <v>194</v>
      </c>
    </row>
    <row r="2" spans="1:7" ht="15" thickBot="1"/>
    <row r="3" spans="1:7">
      <c r="B3" s="465"/>
      <c r="C3" s="466"/>
      <c r="D3" s="467" t="s">
        <v>95</v>
      </c>
      <c r="E3" s="468" t="s">
        <v>127</v>
      </c>
      <c r="F3" s="468" t="s">
        <v>128</v>
      </c>
      <c r="G3" s="469" t="s">
        <v>129</v>
      </c>
    </row>
    <row r="4" spans="1:7" s="412" customFormat="1">
      <c r="A4"/>
      <c r="B4" s="470" t="s">
        <v>130</v>
      </c>
      <c r="C4" s="471"/>
      <c r="D4" s="472"/>
      <c r="E4" s="502"/>
      <c r="F4" s="502"/>
      <c r="G4" s="471"/>
    </row>
    <row r="5" spans="1:7" s="412" customFormat="1">
      <c r="A5"/>
      <c r="B5" s="473">
        <v>1</v>
      </c>
      <c r="C5" s="474" t="s">
        <v>131</v>
      </c>
      <c r="D5" s="542"/>
      <c r="E5" s="543"/>
      <c r="F5" s="543"/>
      <c r="G5" s="544"/>
    </row>
    <row r="6" spans="1:7" s="412" customFormat="1">
      <c r="A6"/>
      <c r="B6" s="473">
        <v>2</v>
      </c>
      <c r="C6" s="474" t="s">
        <v>132</v>
      </c>
      <c r="D6" s="542"/>
      <c r="E6" s="543"/>
      <c r="F6" s="543"/>
      <c r="G6" s="544"/>
    </row>
    <row r="7" spans="1:7" s="412" customFormat="1">
      <c r="A7"/>
      <c r="B7" s="473">
        <v>3</v>
      </c>
      <c r="C7" s="474" t="s">
        <v>133</v>
      </c>
      <c r="D7" s="542"/>
      <c r="E7" s="543"/>
      <c r="F7" s="543"/>
      <c r="G7" s="544"/>
    </row>
    <row r="8" spans="1:7" s="412" customFormat="1">
      <c r="A8"/>
      <c r="B8" s="473">
        <v>4</v>
      </c>
      <c r="C8" s="474" t="s">
        <v>134</v>
      </c>
      <c r="D8" s="542"/>
      <c r="E8" s="543"/>
      <c r="F8" s="543"/>
      <c r="G8" s="544"/>
    </row>
    <row r="9" spans="1:7" s="412" customFormat="1">
      <c r="A9"/>
      <c r="B9" s="473">
        <v>5</v>
      </c>
      <c r="C9" s="474" t="s">
        <v>135</v>
      </c>
      <c r="D9" s="542"/>
      <c r="E9" s="543"/>
      <c r="F9" s="543"/>
      <c r="G9" s="544"/>
    </row>
    <row r="10" spans="1:7" s="412" customFormat="1">
      <c r="A10"/>
      <c r="B10" s="473">
        <v>6</v>
      </c>
      <c r="C10" s="474" t="s">
        <v>136</v>
      </c>
      <c r="D10" s="545"/>
      <c r="E10" s="546"/>
      <c r="F10" s="546"/>
      <c r="G10" s="547"/>
    </row>
    <row r="11" spans="1:7" s="412" customFormat="1">
      <c r="A11"/>
      <c r="B11" s="473">
        <v>7</v>
      </c>
      <c r="C11" s="474" t="s">
        <v>137</v>
      </c>
      <c r="D11" s="542"/>
      <c r="E11" s="543"/>
      <c r="F11" s="543"/>
      <c r="G11" s="544"/>
    </row>
    <row r="12" spans="1:7" s="412" customFormat="1">
      <c r="A12"/>
      <c r="B12" s="473"/>
      <c r="C12" s="475" t="s">
        <v>179</v>
      </c>
      <c r="D12" s="548"/>
      <c r="E12" s="549"/>
      <c r="F12" s="549"/>
      <c r="G12" s="550"/>
    </row>
    <row r="13" spans="1:7" s="412" customFormat="1">
      <c r="A13"/>
      <c r="B13" s="473">
        <v>8</v>
      </c>
      <c r="C13" s="474" t="s">
        <v>138</v>
      </c>
      <c r="D13" s="542"/>
      <c r="E13" s="543"/>
      <c r="F13" s="543"/>
      <c r="G13" s="544"/>
    </row>
    <row r="14" spans="1:7" s="412" customFormat="1">
      <c r="A14"/>
      <c r="B14" s="473">
        <v>9</v>
      </c>
      <c r="C14" s="474" t="s">
        <v>139</v>
      </c>
      <c r="D14" s="542"/>
      <c r="E14" s="543"/>
      <c r="F14" s="543"/>
      <c r="G14" s="544"/>
    </row>
    <row r="15" spans="1:7" s="412" customFormat="1">
      <c r="A15"/>
      <c r="B15" s="473">
        <v>10</v>
      </c>
      <c r="C15" s="551" t="s">
        <v>140</v>
      </c>
      <c r="D15" s="542"/>
      <c r="E15" s="543"/>
      <c r="F15" s="543"/>
      <c r="G15" s="544"/>
    </row>
    <row r="16" spans="1:7" s="412" customFormat="1">
      <c r="A16"/>
      <c r="B16" s="473"/>
      <c r="C16" s="552" t="s">
        <v>141</v>
      </c>
      <c r="D16" s="553"/>
      <c r="E16" s="554"/>
      <c r="F16" s="554"/>
      <c r="G16" s="555"/>
    </row>
    <row r="17" spans="1:7" s="412" customFormat="1">
      <c r="A17"/>
      <c r="B17" s="473"/>
      <c r="C17" s="475" t="s">
        <v>180</v>
      </c>
      <c r="D17" s="556"/>
      <c r="E17" s="557"/>
      <c r="F17" s="557"/>
      <c r="G17" s="558"/>
    </row>
    <row r="18" spans="1:7" s="412" customFormat="1">
      <c r="A18"/>
      <c r="B18" s="473"/>
      <c r="C18" s="474"/>
      <c r="D18" s="473"/>
      <c r="E18" s="500"/>
      <c r="F18" s="500"/>
      <c r="G18" s="474"/>
    </row>
    <row r="19" spans="1:7" s="412" customFormat="1">
      <c r="A19"/>
      <c r="B19" s="470" t="s">
        <v>142</v>
      </c>
      <c r="C19" s="471"/>
      <c r="D19" s="472"/>
      <c r="E19" s="502"/>
      <c r="F19" s="502"/>
      <c r="G19" s="471"/>
    </row>
    <row r="20" spans="1:7" s="412" customFormat="1">
      <c r="A20"/>
      <c r="B20" s="473">
        <v>11</v>
      </c>
      <c r="C20" s="474" t="s">
        <v>143</v>
      </c>
      <c r="D20" s="545"/>
      <c r="E20" s="543"/>
      <c r="F20" s="543"/>
      <c r="G20" s="544"/>
    </row>
    <row r="21" spans="1:7" s="412" customFormat="1">
      <c r="A21"/>
      <c r="B21" s="473">
        <v>12</v>
      </c>
      <c r="C21" s="474" t="s">
        <v>144</v>
      </c>
      <c r="D21" s="542"/>
      <c r="E21" s="543"/>
      <c r="F21" s="543"/>
      <c r="G21" s="544"/>
    </row>
    <row r="22" spans="1:7" s="412" customFormat="1">
      <c r="A22"/>
      <c r="B22" s="473"/>
      <c r="C22" s="505" t="s">
        <v>181</v>
      </c>
      <c r="D22" s="559"/>
      <c r="E22" s="560"/>
      <c r="F22" s="560"/>
      <c r="G22" s="561"/>
    </row>
    <row r="23" spans="1:7" s="412" customFormat="1">
      <c r="A23"/>
      <c r="B23" s="473"/>
      <c r="C23" s="474"/>
      <c r="D23" s="473"/>
      <c r="E23" s="500"/>
      <c r="F23" s="500"/>
      <c r="G23" s="474"/>
    </row>
    <row r="24" spans="1:7" s="412" customFormat="1">
      <c r="A24"/>
      <c r="B24" s="470" t="s">
        <v>145</v>
      </c>
      <c r="C24" s="471"/>
      <c r="D24" s="472"/>
      <c r="E24" s="502"/>
      <c r="F24" s="502"/>
      <c r="G24" s="471"/>
    </row>
    <row r="25" spans="1:7" s="412" customFormat="1">
      <c r="A25"/>
      <c r="B25" s="473"/>
      <c r="C25" s="475" t="s">
        <v>182</v>
      </c>
      <c r="D25" s="556"/>
      <c r="E25" s="557"/>
      <c r="F25" s="557"/>
      <c r="G25" s="558"/>
    </row>
    <row r="26" spans="1:7" s="412" customFormat="1">
      <c r="A26"/>
      <c r="B26" s="473"/>
      <c r="C26" s="474"/>
      <c r="D26" s="473"/>
      <c r="E26" s="500"/>
      <c r="F26" s="500"/>
      <c r="G26" s="474"/>
    </row>
    <row r="27" spans="1:7" s="412" customFormat="1">
      <c r="A27"/>
      <c r="B27" s="470" t="s">
        <v>146</v>
      </c>
      <c r="C27" s="471"/>
      <c r="D27" s="472"/>
      <c r="E27" s="502"/>
      <c r="F27" s="502"/>
      <c r="G27" s="471"/>
    </row>
    <row r="28" spans="1:7" s="412" customFormat="1">
      <c r="A28"/>
      <c r="B28" s="473">
        <v>13</v>
      </c>
      <c r="C28" s="474" t="s">
        <v>147</v>
      </c>
      <c r="D28" s="542"/>
      <c r="E28" s="543"/>
      <c r="F28" s="543"/>
      <c r="G28" s="544"/>
    </row>
    <row r="29" spans="1:7" s="412" customFormat="1">
      <c r="A29"/>
      <c r="B29" s="473">
        <v>14</v>
      </c>
      <c r="C29" s="551" t="s">
        <v>148</v>
      </c>
      <c r="D29" s="542"/>
      <c r="E29" s="543"/>
      <c r="F29" s="543"/>
      <c r="G29" s="544"/>
    </row>
    <row r="30" spans="1:7" s="412" customFormat="1">
      <c r="A30"/>
      <c r="B30" s="473"/>
      <c r="C30" s="475" t="s">
        <v>183</v>
      </c>
      <c r="D30" s="556"/>
      <c r="E30" s="557"/>
      <c r="F30" s="557"/>
      <c r="G30" s="558"/>
    </row>
    <row r="31" spans="1:7" s="412" customFormat="1">
      <c r="A31"/>
      <c r="B31" s="470" t="s">
        <v>184</v>
      </c>
      <c r="C31" s="471"/>
      <c r="D31" s="472"/>
      <c r="E31" s="502"/>
      <c r="F31" s="502"/>
      <c r="G31" s="471"/>
    </row>
    <row r="32" spans="1:7" s="412" customFormat="1">
      <c r="A32"/>
      <c r="B32" s="473">
        <v>15</v>
      </c>
      <c r="C32" s="474" t="s">
        <v>131</v>
      </c>
      <c r="D32" s="542"/>
      <c r="E32" s="543"/>
      <c r="F32" s="543"/>
      <c r="G32" s="544"/>
    </row>
    <row r="33" spans="1:7" s="412" customFormat="1">
      <c r="A33"/>
      <c r="B33" s="473">
        <v>16</v>
      </c>
      <c r="C33" s="474" t="s">
        <v>132</v>
      </c>
      <c r="D33" s="545"/>
      <c r="E33" s="543"/>
      <c r="F33" s="543"/>
      <c r="G33" s="544"/>
    </row>
    <row r="34" spans="1:7" s="412" customFormat="1">
      <c r="A34"/>
      <c r="B34" s="473">
        <v>17</v>
      </c>
      <c r="C34" s="551" t="s">
        <v>133</v>
      </c>
      <c r="D34" s="545"/>
      <c r="E34" s="543"/>
      <c r="F34" s="543"/>
      <c r="G34" s="544"/>
    </row>
    <row r="35" spans="1:7" s="412" customFormat="1">
      <c r="A35"/>
      <c r="B35" s="473">
        <v>18</v>
      </c>
      <c r="C35" s="474" t="s">
        <v>134</v>
      </c>
      <c r="D35" s="542"/>
      <c r="E35" s="543"/>
      <c r="F35" s="543"/>
      <c r="G35" s="544"/>
    </row>
    <row r="36" spans="1:7" s="412" customFormat="1">
      <c r="A36"/>
      <c r="B36" s="473">
        <v>19</v>
      </c>
      <c r="C36" s="474" t="s">
        <v>135</v>
      </c>
      <c r="D36" s="542"/>
      <c r="E36" s="543"/>
      <c r="F36" s="543"/>
      <c r="G36" s="544"/>
    </row>
    <row r="37" spans="1:7" s="412" customFormat="1">
      <c r="A37"/>
      <c r="B37" s="473">
        <v>20</v>
      </c>
      <c r="C37" s="474" t="s">
        <v>161</v>
      </c>
      <c r="D37" s="545"/>
      <c r="E37" s="546"/>
      <c r="F37" s="546"/>
      <c r="G37" s="547"/>
    </row>
    <row r="38" spans="1:7" s="412" customFormat="1">
      <c r="A38"/>
      <c r="B38" s="473">
        <v>21</v>
      </c>
      <c r="C38" s="551" t="s">
        <v>137</v>
      </c>
      <c r="D38" s="545"/>
      <c r="E38" s="543"/>
      <c r="F38" s="543"/>
      <c r="G38" s="544"/>
    </row>
    <row r="39" spans="1:7" s="412" customFormat="1">
      <c r="A39"/>
      <c r="B39" s="473">
        <v>22</v>
      </c>
      <c r="C39" s="474" t="s">
        <v>185</v>
      </c>
      <c r="D39" s="545"/>
      <c r="E39" s="543"/>
      <c r="F39" s="543"/>
      <c r="G39" s="544"/>
    </row>
    <row r="40" spans="1:7" s="412" customFormat="1">
      <c r="A40"/>
      <c r="B40" s="504">
        <v>23</v>
      </c>
      <c r="C40" s="551" t="s">
        <v>186</v>
      </c>
      <c r="D40" s="545"/>
      <c r="E40" s="546"/>
      <c r="F40" s="546"/>
      <c r="G40" s="547"/>
    </row>
    <row r="41" spans="1:7" s="412" customFormat="1">
      <c r="A41"/>
      <c r="B41" s="473"/>
      <c r="C41" s="475" t="s">
        <v>187</v>
      </c>
      <c r="D41" s="562"/>
      <c r="E41" s="549"/>
      <c r="F41" s="549"/>
      <c r="G41" s="550"/>
    </row>
    <row r="42" spans="1:7" s="412" customFormat="1">
      <c r="A42"/>
      <c r="B42" s="504">
        <v>24</v>
      </c>
      <c r="C42" s="474" t="s">
        <v>138</v>
      </c>
      <c r="D42" s="542"/>
      <c r="E42" s="543"/>
      <c r="F42" s="543"/>
      <c r="G42" s="544"/>
    </row>
    <row r="43" spans="1:7" s="412" customFormat="1">
      <c r="A43"/>
      <c r="B43" s="504">
        <v>25</v>
      </c>
      <c r="C43" s="474" t="s">
        <v>139</v>
      </c>
      <c r="D43" s="542"/>
      <c r="E43" s="543"/>
      <c r="F43" s="543"/>
      <c r="G43" s="544"/>
    </row>
    <row r="44" spans="1:7" s="412" customFormat="1">
      <c r="A44"/>
      <c r="B44" s="504">
        <v>26</v>
      </c>
      <c r="C44" s="551" t="s">
        <v>140</v>
      </c>
      <c r="D44" s="542"/>
      <c r="E44" s="543"/>
      <c r="F44" s="543"/>
      <c r="G44" s="544"/>
    </row>
    <row r="45" spans="1:7" s="412" customFormat="1">
      <c r="A45"/>
      <c r="B45" s="504"/>
      <c r="C45" s="563" t="s">
        <v>188</v>
      </c>
      <c r="D45" s="545"/>
      <c r="E45" s="543"/>
      <c r="F45" s="543"/>
      <c r="G45" s="544"/>
    </row>
    <row r="46" spans="1:7" s="412" customFormat="1">
      <c r="A46"/>
      <c r="B46" s="473"/>
      <c r="C46" s="475" t="s">
        <v>189</v>
      </c>
      <c r="D46" s="559"/>
      <c r="E46" s="557"/>
      <c r="F46" s="557"/>
      <c r="G46" s="558"/>
    </row>
    <row r="47" spans="1:7" s="412" customFormat="1">
      <c r="A47"/>
      <c r="B47" s="473"/>
      <c r="C47" s="474"/>
      <c r="D47" s="473"/>
      <c r="E47" s="500"/>
      <c r="F47" s="500"/>
      <c r="G47" s="474"/>
    </row>
    <row r="48" spans="1:7" s="412" customFormat="1">
      <c r="A48"/>
      <c r="B48" s="470" t="s">
        <v>149</v>
      </c>
      <c r="C48" s="471"/>
      <c r="D48" s="472"/>
      <c r="E48" s="502"/>
      <c r="F48" s="502"/>
      <c r="G48" s="471"/>
    </row>
    <row r="49" spans="1:7">
      <c r="B49" s="473">
        <v>27</v>
      </c>
      <c r="C49" s="474" t="s">
        <v>131</v>
      </c>
      <c r="D49" s="564"/>
      <c r="E49" s="543"/>
      <c r="F49" s="543"/>
      <c r="G49" s="544"/>
    </row>
    <row r="50" spans="1:7">
      <c r="B50" s="473">
        <v>28</v>
      </c>
      <c r="C50" s="551" t="s">
        <v>132</v>
      </c>
      <c r="D50" s="542"/>
      <c r="E50" s="543"/>
      <c r="F50" s="543"/>
      <c r="G50" s="544"/>
    </row>
    <row r="51" spans="1:7">
      <c r="B51" s="473">
        <v>29</v>
      </c>
      <c r="C51" s="474" t="s">
        <v>133</v>
      </c>
      <c r="D51" s="542"/>
      <c r="E51" s="543"/>
      <c r="F51" s="543"/>
      <c r="G51" s="544"/>
    </row>
    <row r="52" spans="1:7">
      <c r="B52" s="473">
        <v>30</v>
      </c>
      <c r="C52" s="551" t="s">
        <v>134</v>
      </c>
      <c r="D52" s="564"/>
      <c r="E52" s="543"/>
      <c r="F52" s="543"/>
      <c r="G52" s="544"/>
    </row>
    <row r="53" spans="1:7">
      <c r="B53" s="473">
        <v>31</v>
      </c>
      <c r="C53" s="474" t="s">
        <v>150</v>
      </c>
      <c r="D53" s="542"/>
      <c r="E53" s="543"/>
      <c r="F53" s="543"/>
      <c r="G53" s="544"/>
    </row>
    <row r="54" spans="1:7">
      <c r="B54" s="473">
        <v>32</v>
      </c>
      <c r="C54" s="551" t="s">
        <v>137</v>
      </c>
      <c r="D54" s="542"/>
      <c r="E54" s="543"/>
      <c r="F54" s="543"/>
      <c r="G54" s="544"/>
    </row>
    <row r="55" spans="1:7">
      <c r="B55" s="473">
        <v>33</v>
      </c>
      <c r="C55" s="474" t="s">
        <v>151</v>
      </c>
      <c r="D55" s="564"/>
      <c r="E55" s="543"/>
      <c r="F55" s="543"/>
      <c r="G55" s="544"/>
    </row>
    <row r="56" spans="1:7">
      <c r="B56" s="473">
        <v>34</v>
      </c>
      <c r="C56" s="551" t="s">
        <v>185</v>
      </c>
      <c r="D56" s="564"/>
      <c r="E56" s="543"/>
      <c r="F56" s="543"/>
      <c r="G56" s="544"/>
    </row>
    <row r="57" spans="1:7">
      <c r="B57" s="473">
        <v>35</v>
      </c>
      <c r="C57" s="474" t="s">
        <v>190</v>
      </c>
      <c r="D57" s="542"/>
      <c r="E57" s="543"/>
      <c r="F57" s="543"/>
      <c r="G57" s="544"/>
    </row>
    <row r="58" spans="1:7">
      <c r="B58" s="473"/>
      <c r="C58" s="475" t="s">
        <v>191</v>
      </c>
      <c r="D58" s="548"/>
      <c r="E58" s="549"/>
      <c r="F58" s="549"/>
      <c r="G58" s="550"/>
    </row>
    <row r="59" spans="1:7" ht="15" thickBot="1">
      <c r="B59" s="476"/>
      <c r="C59" s="565" t="s">
        <v>192</v>
      </c>
      <c r="D59" s="566"/>
      <c r="E59" s="567"/>
      <c r="F59" s="567"/>
      <c r="G59" s="568"/>
    </row>
    <row r="61" spans="1:7">
      <c r="A61" s="500"/>
      <c r="B61" s="500"/>
      <c r="C61" s="500"/>
      <c r="D61" s="500"/>
    </row>
    <row r="62" spans="1:7" ht="15" thickBot="1">
      <c r="A62" s="500"/>
      <c r="B62" s="569" t="s">
        <v>195</v>
      </c>
      <c r="C62" s="500"/>
      <c r="D62" s="500"/>
    </row>
    <row r="63" spans="1:7" ht="20.25" customHeight="1" thickBot="1">
      <c r="A63" s="500"/>
      <c r="B63" s="501" t="s">
        <v>193</v>
      </c>
      <c r="C63" s="500"/>
      <c r="D63" s="500"/>
      <c r="G63" s="570">
        <f>SUM(G5:G11)-G14-G15-G21</f>
        <v>0</v>
      </c>
    </row>
    <row r="64" spans="1:7">
      <c r="A64" s="500"/>
      <c r="B64" s="500"/>
      <c r="C64" s="500"/>
      <c r="D64" s="500"/>
    </row>
    <row r="65" spans="1:4">
      <c r="A65" s="500"/>
      <c r="B65" s="500"/>
      <c r="C65" s="500"/>
      <c r="D65" s="500"/>
    </row>
  </sheetData>
  <pageMargins left="0.5" right="0.5" top="0.75" bottom="0.5" header="0.3" footer="0.3"/>
  <pageSetup scale="96" fitToHeight="0" orientation="landscape" r:id="rId1"/>
  <headerFooter>
    <oddHeader xml:space="preserve">&amp;R&amp;16Appendix H - Cost Test&amp;11
</oddHeader>
  </headerFooter>
  <rowBreaks count="1" manualBreakCount="1">
    <brk id="30"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6" ma:contentTypeDescription="Create a new document." ma:contentTypeScope="" ma:versionID="8a3035749d84f1ec8ef0acfe3243cc51">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a5df3301cb69bff59dcebdd055577f15"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B46007-6AD5-4F70-8C87-5C640B2B67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6747A1-12BF-4046-909E-B94B95B669EF}">
  <ds:schemaRefs>
    <ds:schemaRef ds:uri="http://schemas.microsoft.com/office/2006/documentManagement/types"/>
    <ds:schemaRef ds:uri="39c968e2-ee87-41b9-8fa8-4cd604c6e882"/>
    <ds:schemaRef ds:uri="http://purl.org/dc/dcmitype/"/>
    <ds:schemaRef ds:uri="http://schemas.microsoft.com/office/infopath/2007/PartnerControls"/>
    <ds:schemaRef ds:uri="ba291332-5843-45d8-bfc3-9844fb3e26da"/>
    <ds:schemaRef ds:uri="http://schemas.openxmlformats.org/package/2006/metadata/core-properties"/>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D3C1C89C-762F-44E2-A7B3-C59E51A842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Table 8</vt:lpstr>
      <vt:lpstr>Qtr Electric Master</vt:lpstr>
      <vt:lpstr>Qtr NG Master</vt:lpstr>
      <vt:lpstr>Qtr LMI</vt:lpstr>
      <vt:lpstr>Qtr Business Class</vt:lpstr>
      <vt:lpstr>Participant-Spend</vt:lpstr>
      <vt:lpstr>AP F - Secondary Metrics</vt:lpstr>
      <vt:lpstr>AP G - Transfer</vt:lpstr>
      <vt:lpstr>AP H - CostTest</vt:lpstr>
      <vt:lpstr>AP I - Program Changes</vt:lpstr>
      <vt:lpstr>'AP F - Secondary Metrics'!Print_Area</vt:lpstr>
      <vt:lpstr>'AP G - Transfer'!Print_Area</vt:lpstr>
      <vt:lpstr>'AP H - CostTest'!Print_Area</vt:lpstr>
      <vt:lpstr>'Participant-Spend'!Print_Area</vt:lpstr>
      <vt:lpstr>'Qtr Business Class'!Print_Area</vt:lpstr>
      <vt:lpstr>'Qtr Electric Master'!Print_Area</vt:lpstr>
      <vt:lpstr>'Qtr LMI'!Print_Area</vt:lpstr>
      <vt:lpstr>'Qtr NG Master'!Print_Area</vt:lpstr>
      <vt:lpstr>'Table 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cp:lastModifiedBy>
  <cp:revision/>
  <cp:lastPrinted>2023-04-28T13:32:29Z</cp:lastPrinted>
  <dcterms:created xsi:type="dcterms:W3CDTF">2021-03-17T19:24:16Z</dcterms:created>
  <dcterms:modified xsi:type="dcterms:W3CDTF">2023-04-28T16:13:16Z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ies>
</file>