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7"/>
  <workbookPr defaultThemeVersion="166925"/>
  <mc:AlternateContent xmlns:mc="http://schemas.openxmlformats.org/markup-compatibility/2006">
    <mc:Choice Requires="x15">
      <x15ac:absPath xmlns:x15ac="http://schemas.microsoft.com/office/spreadsheetml/2010/11/ac" url="https://southjerseyindustries-my.sharepoint.com/personal/alee_sjindustries_com/Documents/Desktop/"/>
    </mc:Choice>
  </mc:AlternateContent>
  <xr:revisionPtr revIDLastSave="1282" documentId="8_{99645F52-8591-49D2-A853-290BC0565739}" xr6:coauthVersionLast="47" xr6:coauthVersionMax="47" xr10:uidLastSave="{E751501D-097C-4D8E-816A-2DC1B9838231}"/>
  <bookViews>
    <workbookView xWindow="-120" yWindow="-120" windowWidth="29040" windowHeight="15840" firstSheet="1" activeTab="1" xr2:uid="{00000000-000D-0000-FFFF-FFFF00000000}"/>
  </bookViews>
  <sheets>
    <sheet name="Wholesale Annual Electric (Orig" sheetId="25" state="hidden" r:id="rId1"/>
    <sheet name="Qtr NG Master" sheetId="27" r:id="rId2"/>
    <sheet name=" Qtr NG LMI" sheetId="29" r:id="rId3"/>
    <sheet name=" Qtr NG Business Class" sheetId="30" r:id="rId4"/>
  </sheets>
  <definedNames>
    <definedName name="CH_COS" localSheetId="0">#REF!</definedName>
    <definedName name="dd" localSheetId="0">[0]!RDR+1</definedName>
    <definedName name="MNTH_ENERGY" localSheetId="0">#REF!</definedName>
    <definedName name="NSP_COS" localSheetId="0">#REF!</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3" hidden="1">' Qtr NG Business Class'!#REF!</definedName>
    <definedName name="Z_E3A30FBC_675D_4AD8_9B2D_12956792A138_.wvu.Rows" localSheetId="2" hidden="1">' Qtr NG LMI'!#REF!</definedName>
    <definedName name="Z_E3A30FBC_675D_4AD8_9B2D_12956792A138_.wvu.Rows" localSheetId="1" hidden="1">'Qtr NG Master'!#REF!</definedName>
    <definedName name="Z_E3A30FBC_675D_4AD8_9B2D_12956792A138_.wvu.Rows" localSheetId="0" hidden="1">'Wholesale Annual Electric (Orig'!#REF!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29" l="1"/>
  <c r="G17" i="29"/>
  <c r="F17" i="29"/>
  <c r="E17" i="29"/>
  <c r="D17" i="29"/>
  <c r="I17" i="29"/>
  <c r="G13" i="27"/>
  <c r="K13" i="27"/>
  <c r="O13" i="27"/>
  <c r="G14" i="27"/>
  <c r="K14" i="27"/>
  <c r="O14" i="27"/>
  <c r="G15" i="27"/>
  <c r="K15" i="27"/>
  <c r="O15" i="27"/>
  <c r="R31" i="27"/>
  <c r="P31" i="27"/>
  <c r="J31" i="27"/>
  <c r="K31" i="27" s="1"/>
  <c r="O30" i="27"/>
  <c r="O29" i="27"/>
  <c r="O28" i="27"/>
  <c r="O27" i="27"/>
  <c r="O23" i="27"/>
  <c r="O22" i="27"/>
  <c r="O21" i="27"/>
  <c r="O20" i="27"/>
  <c r="O16" i="27"/>
  <c r="K30" i="27"/>
  <c r="K29" i="27"/>
  <c r="K28" i="27"/>
  <c r="K27" i="27"/>
  <c r="K23" i="27"/>
  <c r="K22" i="27"/>
  <c r="K21" i="27"/>
  <c r="K20" i="27"/>
  <c r="K16" i="27"/>
  <c r="G30" i="27"/>
  <c r="G29" i="27"/>
  <c r="G28" i="27"/>
  <c r="G27" i="27"/>
  <c r="G23" i="27"/>
  <c r="G22" i="27"/>
  <c r="G21" i="27"/>
  <c r="G20" i="27"/>
  <c r="G16" i="27"/>
  <c r="D12" i="27"/>
  <c r="F12" i="27"/>
  <c r="G12" i="27" s="1"/>
  <c r="L12" i="27"/>
  <c r="N12" i="27" s="1"/>
  <c r="O12" i="27" s="1"/>
  <c r="I22" i="29"/>
  <c r="H22" i="29"/>
  <c r="G22" i="29"/>
  <c r="F22" i="29"/>
  <c r="E22" i="29"/>
  <c r="D22" i="29"/>
  <c r="J24" i="27"/>
  <c r="D17" i="27"/>
  <c r="H12" i="27" l="1"/>
  <c r="J12" i="27" s="1"/>
  <c r="K12" i="27" s="1"/>
  <c r="E32" i="27"/>
  <c r="I32" i="27"/>
  <c r="J32" i="27"/>
  <c r="M32" i="27"/>
  <c r="P32" i="27"/>
  <c r="R32" i="27"/>
  <c r="K32" i="27" l="1"/>
  <c r="M17" i="27"/>
  <c r="N17" i="27" l="1"/>
  <c r="O17" i="27" s="1"/>
  <c r="R24" i="27"/>
  <c r="R12" i="27"/>
  <c r="R17" i="27" s="1"/>
  <c r="R36" i="27" s="1"/>
  <c r="P12" i="27" l="1"/>
  <c r="P17" i="27" s="1"/>
  <c r="P36" i="27" s="1"/>
  <c r="M24" i="27"/>
  <c r="M36" i="27" s="1"/>
  <c r="N31" i="27" l="1"/>
  <c r="L31" i="27"/>
  <c r="L32" i="27" s="1"/>
  <c r="N24" i="27"/>
  <c r="O24" i="27" s="1"/>
  <c r="L24" i="27"/>
  <c r="I24" i="27"/>
  <c r="K24" i="27" s="1"/>
  <c r="I17" i="27"/>
  <c r="H24" i="27"/>
  <c r="E24" i="27"/>
  <c r="E17" i="27"/>
  <c r="E36" i="27" l="1"/>
  <c r="O31" i="27"/>
  <c r="N32" i="27"/>
  <c r="O32" i="27" s="1"/>
  <c r="I36" i="27"/>
  <c r="N36" i="27"/>
  <c r="O36" i="27" s="1"/>
  <c r="D31" i="27"/>
  <c r="D32" i="27" s="1"/>
  <c r="D24" i="27"/>
  <c r="F31" i="27"/>
  <c r="G31" i="27" s="1"/>
  <c r="F17" i="27"/>
  <c r="G17" i="27" s="1"/>
  <c r="F24" i="27"/>
  <c r="G24" i="27" s="1"/>
  <c r="D21" i="30"/>
  <c r="E17" i="30"/>
  <c r="F17" i="30"/>
  <c r="G17" i="30"/>
  <c r="H17" i="30"/>
  <c r="I17" i="30"/>
  <c r="D17" i="30"/>
  <c r="E12" i="30"/>
  <c r="E21" i="30" s="1"/>
  <c r="F12" i="30"/>
  <c r="F21" i="30" s="1"/>
  <c r="G12" i="30"/>
  <c r="G21" i="30" s="1"/>
  <c r="H12" i="30"/>
  <c r="H21" i="30" s="1"/>
  <c r="I12" i="30"/>
  <c r="I21" i="30" s="1"/>
  <c r="D12" i="30"/>
  <c r="H26" i="29"/>
  <c r="H12" i="29"/>
  <c r="I12" i="29"/>
  <c r="F12" i="29"/>
  <c r="F26" i="29"/>
  <c r="G26" i="29"/>
  <c r="D12" i="29"/>
  <c r="D26" i="29" s="1"/>
  <c r="G12" i="29"/>
  <c r="E26" i="29"/>
  <c r="E12" i="29"/>
  <c r="H31" i="27"/>
  <c r="H32" i="27" s="1"/>
  <c r="D36" i="27" l="1"/>
  <c r="F32" i="27"/>
  <c r="G32" i="27" s="1"/>
  <c r="F36" i="27"/>
  <c r="G36" i="27" s="1"/>
  <c r="I26" i="29"/>
  <c r="L17" i="27"/>
  <c r="L36" i="27" s="1"/>
  <c r="H17" i="27" l="1"/>
  <c r="H36" i="27" s="1"/>
  <c r="M28" i="25"/>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 r="J17" i="27" l="1"/>
  <c r="K17" i="27" s="1"/>
  <c r="J36" i="27" l="1"/>
  <c r="K36"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<sst xmlns="http://schemas.openxmlformats.org/spreadsheetml/2006/main" count="264" uniqueCount="116">
  <si>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</si>
  <si>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</si>
  <si>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</si>
  <si>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</si>
  <si>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</si>
  <si>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</si>
  <si>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</si>
  <si>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</si>
  <si>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</si>
  <si>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</si>
  <si>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</si>
  <si>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</si>
  <si>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</si>
  <si>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</si>
  <si>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</si>
  <si>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</si>
  <si>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</si>
  <si>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</si>
  <si>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</si>
  <si>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</si>
  <si>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</si>
  <si>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</si>
  <si>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</si>
  <si>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</si>
  <si>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</si>
  <si>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</si>
  <si>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</si>
  <si>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</si>
  <si>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</si>
  <si>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</si>
  <si>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</si>
  <si>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</si>
  <si>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</si>
  <si>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</si>
  <si>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</si>
  <si>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</si>
  <si>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</si>
  <si>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</si>
  <si>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</si>
  <si>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</si>
  <si>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</si>
  <si>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</si>
  <si>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</si>
  <si>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</si>
  <si>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</si>
  <si>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</si>
  <si>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</si>
  <si>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</si>
  <si>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</si>
  <si>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</si>
  <si>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</si>
  <si>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</si>
  <si>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</si>
  <si>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</si>
  <si>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</si>
  <si>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Elizabethtown Gas Quarterly Report - Appendix 2</t>
  </si>
  <si>
    <t>For Period Ending PY22Q1</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</si>
  <si>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</si>
  <si>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</si>
  <si>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</si>
  <si>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</si>
  <si>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</si>
  <si>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</si>
  <si>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</si>
  <si>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</si>
  <si>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</si>
  <si>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</si>
  <si>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</si>
  <si>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</si>
  <si>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</si>
  <si>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</si>
  <si>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r>
      <t>Annual Forecasted Program Costs ($000)</t>
    </r>
    <r>
      <rPr>
        <vertAlign val="superscript"/>
        <sz val="9"/>
        <color rgb="FFFFFFFF"/>
        <rFont val="Calibri"/>
        <family val="2"/>
        <scheme val="minor"/>
      </rPr>
      <t>2</t>
    </r>
  </si>
  <si>
    <t>Reported Program Costs YTD ($000)</t>
  </si>
  <si>
    <t>YTD % of Annual Budget</t>
  </si>
  <si>
    <t>Current Quarter Annual Retail Energy Savings (DTh)</t>
  </si>
  <si>
    <t>Annual Forecasted Retail Energy Savings (DTh)</t>
  </si>
  <si>
    <t>Reported Retail Energy Savings YTD (DTh)</t>
  </si>
  <si>
    <t>YTD % of Annual Energy Savings</t>
  </si>
  <si>
    <t>Reported Wholesale Energy Savings (DTh)</t>
  </si>
  <si>
    <r>
      <t>Peak Demand Savings YTD (DT)</t>
    </r>
    <r>
      <rPr>
        <vertAlign val="superscript"/>
        <sz val="9"/>
        <color rgb="FFFFFFFF"/>
        <rFont val="Calibri"/>
        <family val="2"/>
        <scheme val="minor"/>
      </rPr>
      <t>4</t>
    </r>
  </si>
  <si>
    <t>Lifetime Retail Savings (DTh)</t>
  </si>
  <si>
    <r>
      <t>Sub Program or Category</t>
    </r>
    <r>
      <rPr>
        <b/>
        <vertAlign val="superscript"/>
        <sz val="11"/>
        <color theme="1"/>
        <rFont val="Calibri"/>
        <family val="2"/>
        <scheme val="minor"/>
      </rPr>
      <t>1</t>
    </r>
  </si>
  <si>
    <t>Efficient Products*</t>
  </si>
  <si>
    <t>HVAC</t>
  </si>
  <si>
    <t>N/A</t>
  </si>
  <si>
    <t>Appliance Rebates</t>
  </si>
  <si>
    <t>Marketplace Efficient Products</t>
  </si>
  <si>
    <t>EE Kits</t>
  </si>
  <si>
    <t>Subtotal Efficient Products</t>
  </si>
  <si>
    <t>Home Performance with Energy Star*</t>
  </si>
  <si>
    <t>Quick Home Energy Check-Up</t>
  </si>
  <si>
    <t>Sub-Program</t>
  </si>
  <si>
    <t>Direct Install*</t>
  </si>
  <si>
    <r>
      <t>Prescriptive/Custom*</t>
    </r>
    <r>
      <rPr>
        <vertAlign val="superscript"/>
        <sz val="11"/>
        <color theme="1"/>
        <rFont val="Calibri"/>
        <family val="2"/>
        <scheme val="minor"/>
      </rPr>
      <t>3</t>
    </r>
  </si>
  <si>
    <t>Multifamily Programs</t>
  </si>
  <si>
    <t>Multifamily*</t>
  </si>
  <si>
    <t>HPwES</t>
  </si>
  <si>
    <t>Prescriptive/Custom*</t>
  </si>
  <si>
    <t>Subtotal Multifamily</t>
  </si>
  <si>
    <t>Total Multifamily</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</si>
  <si>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</si>
  <si>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</si>
  <si>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</si>
  <si>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r>
      <rPr>
        <vertAlign val="superscript"/>
        <sz val="11"/>
        <rFont val="Calibri"/>
        <family val="2"/>
        <scheme val="minor"/>
      </rPr>
      <t>4</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t>
    </r>
  </si>
  <si>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</si>
  <si>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</si>
  <si>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Reported Incentive Costs YTD ($000)</t>
  </si>
  <si>
    <t>LMI</t>
  </si>
  <si>
    <t>Non-LMI or Unverified</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</si>
  <si>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</si>
  <si>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</si>
  <si>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</si>
  <si>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1 Income-qualified customers are directed to participate through the Comfort Partners or Moderate Income Weatherization programs.</t>
  </si>
  <si>
    <t>Reported Incentive Costs YTD ($)
($000)</t>
  </si>
  <si>
    <t>Small Commercial</t>
  </si>
  <si>
    <t>Large Commercial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</si>
</sst>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quot;$&quot;#,##0"/>
    <numFmt numFmtId="169" formatCode="&quot;$&quot;#,##0.00"/>
    <numFmt numFmtId="170" formatCode="&quot;$&quot;#,##0.0_);\(&quot;$&quot;#,##0.0\)"/>
  </numFmts>
  <fonts count="2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b/>
      <vertAlign val="superscript"/>
      <sz val="11"/>
      <color theme="1"/>
      <name val="Calibri"/>
      <family val="2"/>
      <scheme val="minor"/>
    </font>
    <font>
      <i/>
      <sz val="11"/>
      <color theme="1"/>
      <name val="Calibri"/>
      <family val="2"/>
      <scheme val="minor"/>
    </font>
    <font>
      <b/>
      <sz val="12"/>
      <color theme="1"/>
      <name val="Calibri"/>
      <family val="2"/>
      <scheme val="minor"/>
    </font>
    <font>
      <sz val="11"/>
      <color rgb="FF000000"/>
      <name val="Calibri"/>
      <family val="2"/>
      <scheme val="minor"/>
    </font>
  </fonts>
  <fills count="10">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0.749992370372631"/>
        <bgColor indexed="64"/>
      </patternFill>
    </fill>
  </fills>
  <borders count="78">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cellStyleXfs>
  <cellXfs count="565">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0" fontId="14" fillId="0" borderId="0" xfId="0" applyFont="1"/>
    <xf numFmtId="0" fontId="6" fillId="6" borderId="46" xfId="0" applyFont="1" applyFill="1" applyBorder="1" applyAlignment="1">
      <alignment horizontal="center" vertical="center" wrapText="1"/>
    </xf>
    <xf numFmtId="0" fontId="6" fillId="6" borderId="48" xfId="0" applyFont="1" applyFill="1" applyBorder="1" applyAlignment="1">
      <alignment horizontal="center" vertical="center" wrapText="1"/>
    </xf>
    <xf numFmtId="164" fontId="3" fillId="3" borderId="49" xfId="1" applyNumberFormat="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55" xfId="0" applyBorder="1" applyAlignment="1">
      <alignment horizontal="left" vertical="center" wrapText="1"/>
    </xf>
    <xf numFmtId="0" fontId="3" fillId="3" borderId="37" xfId="0" applyFont="1" applyFill="1" applyBorder="1"/>
    <xf numFmtId="0" fontId="3" fillId="3" borderId="54"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8" xfId="0" applyBorder="1"/>
    <xf numFmtId="0" fontId="0" fillId="0" borderId="57" xfId="0" applyBorder="1" applyAlignment="1">
      <alignment horizontal="left" vertical="center" wrapText="1"/>
    </xf>
    <xf numFmtId="0" fontId="0" fillId="0" borderId="56" xfId="0" applyBorder="1" applyAlignment="1">
      <alignment horizontal="left" vertical="center" wrapText="1"/>
    </xf>
    <xf numFmtId="0" fontId="0" fillId="0" borderId="5" xfId="0" applyBorder="1" applyAlignment="1">
      <alignment horizontal="left" vertical="center" wrapText="1"/>
    </xf>
    <xf numFmtId="0" fontId="3" fillId="3" borderId="60" xfId="0" applyFont="1" applyFill="1" applyBorder="1"/>
    <xf numFmtId="0" fontId="0" fillId="0" borderId="2" xfId="0" applyBorder="1" applyAlignment="1">
      <alignment horizontal="left" vertical="center" wrapText="1"/>
    </xf>
    <xf numFmtId="0" fontId="3" fillId="3" borderId="64" xfId="0" applyFont="1" applyFill="1" applyBorder="1"/>
    <xf numFmtId="0" fontId="0" fillId="0" borderId="56" xfId="0" applyBorder="1" applyAlignment="1">
      <alignment vertical="center" wrapText="1"/>
    </xf>
    <xf numFmtId="0" fontId="3" fillId="3" borderId="66" xfId="0" applyFont="1" applyFill="1" applyBorder="1"/>
    <xf numFmtId="164" fontId="3" fillId="3" borderId="66" xfId="1" applyNumberFormat="1" applyFont="1" applyFill="1" applyBorder="1" applyAlignment="1"/>
    <xf numFmtId="0" fontId="3" fillId="3" borderId="59" xfId="0" applyFont="1" applyFill="1" applyBorder="1"/>
    <xf numFmtId="0" fontId="3" fillId="3" borderId="1" xfId="0" applyFont="1" applyFill="1" applyBorder="1"/>
    <xf numFmtId="0" fontId="3" fillId="3" borderId="51" xfId="0" applyFont="1" applyFill="1" applyBorder="1"/>
    <xf numFmtId="0" fontId="3" fillId="3" borderId="68" xfId="0" applyFont="1" applyFill="1" applyBorder="1"/>
    <xf numFmtId="0" fontId="0" fillId="0" borderId="51" xfId="0" applyBorder="1" applyAlignment="1">
      <alignment horizontal="left" vertical="center" wrapText="1"/>
    </xf>
    <xf numFmtId="0" fontId="0" fillId="2" borderId="37" xfId="0" applyFill="1" applyBorder="1" applyAlignment="1">
      <alignment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3" fillId="3" borderId="64" xfId="0" applyFont="1" applyFill="1" applyBorder="1" applyAlignment="1">
      <alignment horizontal="center" vertical="center"/>
    </xf>
    <xf numFmtId="0" fontId="0" fillId="0" borderId="64" xfId="0" applyBorder="1" applyAlignment="1">
      <alignment horizontal="center" vertical="center"/>
    </xf>
    <xf numFmtId="0" fontId="8" fillId="2" borderId="42"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71" xfId="0" applyFill="1" applyBorder="1" applyAlignment="1">
      <alignment vertical="center" wrapText="1"/>
    </xf>
    <xf numFmtId="0" fontId="3" fillId="3" borderId="41" xfId="0" applyFont="1" applyFill="1" applyBorder="1"/>
    <xf numFmtId="0" fontId="8" fillId="6" borderId="23" xfId="0" applyFont="1" applyFill="1" applyBorder="1" applyAlignment="1">
      <alignment horizontal="center" vertical="center" wrapText="1"/>
    </xf>
    <xf numFmtId="0" fontId="8" fillId="6" borderId="70" xfId="0" applyFont="1" applyFill="1" applyBorder="1" applyAlignment="1">
      <alignment horizontal="center" vertical="center" wrapText="1"/>
    </xf>
    <xf numFmtId="0" fontId="0" fillId="5" borderId="62" xfId="0" applyFill="1" applyBorder="1" applyAlignment="1">
      <alignment horizontal="left" vertical="center" wrapText="1"/>
    </xf>
    <xf numFmtId="0" fontId="0" fillId="5" borderId="69" xfId="0" applyFill="1" applyBorder="1" applyAlignment="1">
      <alignment horizontal="left" vertical="center" wrapText="1"/>
    </xf>
    <xf numFmtId="0" fontId="0" fillId="5" borderId="46" xfId="0" applyFill="1" applyBorder="1" applyAlignment="1">
      <alignment horizontal="left" vertical="center" wrapText="1"/>
    </xf>
    <xf numFmtId="0" fontId="3" fillId="3" borderId="64"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vertical="center" wrapText="1"/>
    </xf>
    <xf numFmtId="0" fontId="3" fillId="3" borderId="58" xfId="0" applyFont="1" applyFill="1" applyBorder="1"/>
    <xf numFmtId="0" fontId="0" fillId="0" borderId="23" xfId="0" applyBorder="1"/>
    <xf numFmtId="0" fontId="0" fillId="0" borderId="42" xfId="0" applyBorder="1"/>
    <xf numFmtId="0" fontId="0" fillId="0" borderId="72" xfId="0" applyBorder="1" applyAlignment="1">
      <alignment vertical="center" wrapText="1"/>
    </xf>
    <xf numFmtId="0" fontId="0" fillId="7" borderId="0" xfId="0" applyFill="1"/>
    <xf numFmtId="0" fontId="0" fillId="0" borderId="52" xfId="0" applyBorder="1" applyAlignment="1">
      <alignment vertical="center" wrapText="1"/>
    </xf>
    <xf numFmtId="3" fontId="0" fillId="0" borderId="54" xfId="0" applyNumberFormat="1" applyBorder="1" applyAlignment="1">
      <alignment horizontal="center" vertical="center"/>
    </xf>
    <xf numFmtId="3" fontId="0" fillId="0" borderId="20" xfId="0" applyNumberFormat="1" applyBorder="1" applyAlignment="1">
      <alignment horizontal="center" vertical="center"/>
    </xf>
    <xf numFmtId="3" fontId="0" fillId="2" borderId="8" xfId="0" applyNumberFormat="1" applyFill="1" applyBorder="1" applyAlignment="1">
      <alignment horizontal="center" vertical="center" wrapText="1"/>
    </xf>
    <xf numFmtId="3" fontId="3" fillId="3" borderId="20" xfId="0" applyNumberFormat="1" applyFont="1" applyFill="1" applyBorder="1" applyAlignment="1">
      <alignment horizontal="center"/>
    </xf>
    <xf numFmtId="3" fontId="0" fillId="0" borderId="13" xfId="0" applyNumberFormat="1" applyBorder="1" applyAlignment="1">
      <alignment horizontal="center" vertical="center"/>
    </xf>
    <xf numFmtId="3" fontId="3" fillId="3" borderId="13" xfId="0" applyNumberFormat="1" applyFont="1" applyFill="1" applyBorder="1" applyAlignment="1">
      <alignment horizontal="center"/>
    </xf>
    <xf numFmtId="3" fontId="18" fillId="8" borderId="54" xfId="0" applyNumberFormat="1" applyFont="1" applyFill="1" applyBorder="1" applyAlignment="1">
      <alignment horizontal="center" vertical="center"/>
    </xf>
    <xf numFmtId="3" fontId="18" fillId="8" borderId="20" xfId="0" applyNumberFormat="1" applyFont="1" applyFill="1" applyBorder="1" applyAlignment="1">
      <alignment horizontal="center" vertical="center"/>
    </xf>
    <xf numFmtId="168" fontId="0" fillId="8" borderId="54" xfId="0" applyNumberFormat="1" applyFill="1" applyBorder="1" applyAlignment="1">
      <alignment vertical="center"/>
    </xf>
    <xf numFmtId="168" fontId="0" fillId="8" borderId="20" xfId="0" applyNumberFormat="1" applyFill="1" applyBorder="1" applyAlignment="1">
      <alignment vertical="center"/>
    </xf>
    <xf numFmtId="0" fontId="0" fillId="8" borderId="1" xfId="0" applyFill="1" applyBorder="1" applyAlignment="1">
      <alignment vertical="center"/>
    </xf>
    <xf numFmtId="0" fontId="0" fillId="8" borderId="31" xfId="0" applyFill="1" applyBorder="1" applyAlignment="1">
      <alignment vertical="center"/>
    </xf>
    <xf numFmtId="0" fontId="3" fillId="4" borderId="40" xfId="0" applyFont="1" applyFill="1" applyBorder="1"/>
    <xf numFmtId="0" fontId="0" fillId="0" borderId="50" xfId="0" applyBorder="1" applyAlignment="1">
      <alignment horizontal="left" vertical="center" wrapText="1"/>
    </xf>
    <xf numFmtId="0" fontId="0" fillId="0" borderId="64" xfId="0" applyBorder="1" applyAlignment="1">
      <alignment horizontal="left" vertical="center" wrapText="1"/>
    </xf>
    <xf numFmtId="0" fontId="0" fillId="0" borderId="29" xfId="0" applyBorder="1" applyAlignment="1">
      <alignment horizontal="center" vertical="center"/>
    </xf>
    <xf numFmtId="0" fontId="3" fillId="3" borderId="29" xfId="0" applyFont="1" applyFill="1" applyBorder="1" applyAlignment="1">
      <alignment horizontal="center"/>
    </xf>
    <xf numFmtId="0" fontId="0" fillId="2" borderId="37" xfId="0" applyFill="1" applyBorder="1" applyAlignment="1">
      <alignment horizontal="center" vertical="center" wrapText="1"/>
    </xf>
    <xf numFmtId="0" fontId="3" fillId="3" borderId="10" xfId="0" applyFont="1" applyFill="1" applyBorder="1" applyAlignment="1">
      <alignment horizontal="center"/>
    </xf>
    <xf numFmtId="0" fontId="0" fillId="2" borderId="6" xfId="0" applyFill="1" applyBorder="1" applyAlignment="1">
      <alignment horizontal="center" vertical="center" wrapText="1"/>
    </xf>
    <xf numFmtId="0" fontId="0" fillId="0" borderId="61" xfId="0" applyBorder="1" applyAlignment="1">
      <alignment vertical="center" wrapText="1"/>
    </xf>
    <xf numFmtId="0" fontId="0" fillId="0" borderId="54"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9" fontId="0" fillId="0" borderId="1" xfId="0" applyNumberFormat="1" applyBorder="1" applyAlignment="1">
      <alignment horizontal="center" vertical="center"/>
    </xf>
    <xf numFmtId="9" fontId="0" fillId="0" borderId="31" xfId="0" applyNumberFormat="1" applyBorder="1" applyAlignment="1">
      <alignment horizontal="center" vertical="center"/>
    </xf>
    <xf numFmtId="3" fontId="0" fillId="0" borderId="8" xfId="0" applyNumberFormat="1" applyBorder="1" applyAlignment="1">
      <alignment horizontal="center" vertical="center"/>
    </xf>
    <xf numFmtId="169" fontId="3" fillId="3" borderId="20" xfId="0" applyNumberFormat="1" applyFont="1" applyFill="1" applyBorder="1"/>
    <xf numFmtId="168" fontId="0" fillId="8" borderId="54" xfId="0" applyNumberFormat="1" applyFill="1" applyBorder="1" applyAlignment="1">
      <alignment horizontal="center" vertical="center"/>
    </xf>
    <xf numFmtId="37" fontId="0" fillId="0" borderId="46" xfId="1" applyNumberFormat="1" applyFont="1" applyFill="1" applyBorder="1" applyAlignment="1">
      <alignment horizontal="center"/>
    </xf>
    <xf numFmtId="43" fontId="0" fillId="0" borderId="54" xfId="1" applyFont="1" applyFill="1" applyBorder="1" applyAlignment="1">
      <alignment horizontal="center"/>
    </xf>
    <xf numFmtId="168" fontId="0" fillId="8" borderId="20" xfId="0" applyNumberFormat="1" applyFill="1" applyBorder="1" applyAlignment="1">
      <alignment horizontal="center" vertical="center"/>
    </xf>
    <xf numFmtId="37" fontId="0" fillId="0" borderId="30" xfId="1" applyNumberFormat="1" applyFont="1" applyFill="1" applyBorder="1" applyAlignment="1">
      <alignment horizontal="center"/>
    </xf>
    <xf numFmtId="43" fontId="0" fillId="0" borderId="20" xfId="1" applyFont="1" applyFill="1" applyBorder="1" applyAlignment="1">
      <alignment horizontal="center"/>
    </xf>
    <xf numFmtId="37" fontId="0" fillId="0" borderId="20" xfId="1" applyNumberFormat="1" applyFont="1" applyFill="1" applyBorder="1" applyAlignment="1">
      <alignment horizontal="center"/>
    </xf>
    <xf numFmtId="0" fontId="0" fillId="2" borderId="8" xfId="0" applyFill="1" applyBorder="1" applyAlignment="1">
      <alignment horizontal="center" vertical="center" wrapText="1"/>
    </xf>
    <xf numFmtId="0" fontId="3" fillId="3" borderId="20" xfId="0" applyFont="1" applyFill="1" applyBorder="1" applyAlignment="1">
      <alignment horizontal="center"/>
    </xf>
    <xf numFmtId="164" fontId="3" fillId="3" borderId="30" xfId="1" applyNumberFormat="1" applyFont="1" applyFill="1" applyBorder="1" applyAlignment="1">
      <alignment horizontal="center"/>
    </xf>
    <xf numFmtId="164" fontId="3" fillId="3" borderId="20" xfId="1" applyNumberFormat="1" applyFont="1" applyFill="1" applyBorder="1" applyAlignment="1">
      <alignment horizontal="center"/>
    </xf>
    <xf numFmtId="0" fontId="0" fillId="0" borderId="47" xfId="0" applyBorder="1" applyAlignment="1">
      <alignment horizontal="center" vertical="center"/>
    </xf>
    <xf numFmtId="37" fontId="0" fillId="0" borderId="8" xfId="1" applyNumberFormat="1" applyFont="1" applyFill="1" applyBorder="1" applyAlignment="1">
      <alignment horizontal="center"/>
    </xf>
    <xf numFmtId="43" fontId="0" fillId="0" borderId="8" xfId="1" applyFont="1" applyFill="1" applyBorder="1" applyAlignment="1">
      <alignment horizontal="center"/>
    </xf>
    <xf numFmtId="0" fontId="0" fillId="0" borderId="36" xfId="0" applyBorder="1" applyAlignment="1">
      <alignment horizontal="center" vertical="center"/>
    </xf>
    <xf numFmtId="0" fontId="0" fillId="0" borderId="12" xfId="0" applyBorder="1" applyAlignment="1">
      <alignment horizontal="center" vertical="center"/>
    </xf>
    <xf numFmtId="10" fontId="3" fillId="3" borderId="20" xfId="1" applyNumberFormat="1" applyFont="1" applyFill="1" applyBorder="1" applyAlignment="1">
      <alignment horizontal="center"/>
    </xf>
    <xf numFmtId="0" fontId="0" fillId="0" borderId="46" xfId="1" applyNumberFormat="1" applyFont="1" applyFill="1" applyBorder="1" applyAlignment="1">
      <alignment horizontal="center"/>
    </xf>
    <xf numFmtId="0" fontId="0" fillId="0" borderId="30" xfId="1" applyNumberFormat="1" applyFont="1" applyFill="1" applyBorder="1" applyAlignment="1">
      <alignment horizontal="center"/>
    </xf>
    <xf numFmtId="2" fontId="3" fillId="3" borderId="31" xfId="1" applyNumberFormat="1" applyFont="1" applyFill="1" applyBorder="1" applyAlignment="1">
      <alignment horizontal="center"/>
    </xf>
    <xf numFmtId="1" fontId="0" fillId="0" borderId="31" xfId="1" applyNumberFormat="1" applyFont="1" applyFill="1" applyBorder="1" applyAlignment="1">
      <alignment horizontal="center"/>
    </xf>
    <xf numFmtId="1" fontId="0" fillId="0" borderId="1" xfId="1" applyNumberFormat="1" applyFont="1" applyFill="1" applyBorder="1" applyAlignment="1">
      <alignment horizontal="center"/>
    </xf>
    <xf numFmtId="1" fontId="0" fillId="0" borderId="7" xfId="1" applyNumberFormat="1" applyFont="1" applyFill="1" applyBorder="1" applyAlignment="1">
      <alignment horizontal="center"/>
    </xf>
    <xf numFmtId="1" fontId="0" fillId="0" borderId="21" xfId="1" applyNumberFormat="1" applyFont="1" applyFill="1" applyBorder="1" applyAlignment="1">
      <alignment horizontal="center"/>
    </xf>
    <xf numFmtId="1" fontId="0" fillId="2" borderId="7" xfId="0" applyNumberFormat="1" applyFill="1" applyBorder="1" applyAlignment="1">
      <alignment horizontal="center" vertical="center" wrapText="1"/>
    </xf>
    <xf numFmtId="3" fontId="0" fillId="0" borderId="64" xfId="0" applyNumberFormat="1" applyBorder="1" applyAlignment="1">
      <alignment horizontal="center" vertical="center"/>
    </xf>
    <xf numFmtId="3" fontId="0" fillId="8" borderId="54" xfId="0" applyNumberFormat="1" applyFill="1" applyBorder="1" applyAlignment="1">
      <alignment horizontal="center" vertical="center"/>
    </xf>
    <xf numFmtId="3" fontId="0" fillId="0" borderId="46" xfId="1" applyNumberFormat="1" applyFont="1" applyFill="1" applyBorder="1" applyAlignment="1">
      <alignment horizontal="center"/>
    </xf>
    <xf numFmtId="3" fontId="0" fillId="8" borderId="54" xfId="1" applyNumberFormat="1" applyFont="1" applyFill="1" applyBorder="1" applyAlignment="1">
      <alignment horizontal="center"/>
    </xf>
    <xf numFmtId="3" fontId="0" fillId="0" borderId="54" xfId="1" applyNumberFormat="1" applyFont="1" applyFill="1" applyBorder="1" applyAlignment="1">
      <alignment horizontal="center"/>
    </xf>
    <xf numFmtId="3" fontId="0" fillId="0" borderId="1" xfId="1" applyNumberFormat="1" applyFont="1" applyFill="1" applyBorder="1" applyAlignment="1">
      <alignment horizontal="center"/>
    </xf>
    <xf numFmtId="3" fontId="0" fillId="0" borderId="29" xfId="0" applyNumberFormat="1" applyBorder="1" applyAlignment="1">
      <alignment horizontal="center" vertical="center"/>
    </xf>
    <xf numFmtId="3" fontId="0" fillId="8" borderId="20" xfId="0" applyNumberFormat="1" applyFill="1" applyBorder="1" applyAlignment="1">
      <alignment horizontal="center" vertical="center"/>
    </xf>
    <xf numFmtId="3" fontId="0" fillId="0" borderId="30" xfId="1" applyNumberFormat="1" applyFont="1" applyFill="1" applyBorder="1" applyAlignment="1">
      <alignment horizontal="center"/>
    </xf>
    <xf numFmtId="3" fontId="0" fillId="8" borderId="20" xfId="1" applyNumberFormat="1" applyFont="1" applyFill="1" applyBorder="1" applyAlignment="1">
      <alignment horizontal="center"/>
    </xf>
    <xf numFmtId="3" fontId="0" fillId="0" borderId="20" xfId="1" applyNumberFormat="1" applyFont="1" applyFill="1" applyBorder="1" applyAlignment="1">
      <alignment horizontal="center"/>
    </xf>
    <xf numFmtId="3" fontId="0" fillId="0" borderId="31" xfId="1" applyNumberFormat="1" applyFont="1" applyFill="1" applyBorder="1" applyAlignment="1">
      <alignment horizontal="center"/>
    </xf>
    <xf numFmtId="168" fontId="0" fillId="0" borderId="29" xfId="0" applyNumberFormat="1" applyBorder="1" applyAlignment="1">
      <alignment horizontal="center" vertical="center"/>
    </xf>
    <xf numFmtId="168" fontId="0" fillId="0" borderId="20" xfId="2" applyNumberFormat="1" applyFont="1" applyBorder="1" applyAlignment="1">
      <alignment horizontal="center" vertical="center"/>
    </xf>
    <xf numFmtId="168" fontId="0" fillId="0" borderId="20" xfId="0" applyNumberFormat="1" applyBorder="1" applyAlignment="1">
      <alignment horizontal="center" vertical="center"/>
    </xf>
    <xf numFmtId="168" fontId="0" fillId="0" borderId="54" xfId="0" applyNumberFormat="1" applyBorder="1" applyAlignment="1">
      <alignment horizontal="center" vertical="center"/>
    </xf>
    <xf numFmtId="6" fontId="0" fillId="0" borderId="64" xfId="0" applyNumberFormat="1" applyBorder="1" applyAlignment="1">
      <alignment horizontal="center" vertical="center"/>
    </xf>
    <xf numFmtId="6" fontId="0" fillId="0" borderId="54" xfId="0" applyNumberFormat="1" applyBorder="1" applyAlignment="1">
      <alignment horizontal="center" vertical="center"/>
    </xf>
    <xf numFmtId="6" fontId="0" fillId="0" borderId="6" xfId="0" applyNumberFormat="1" applyBorder="1" applyAlignment="1">
      <alignment horizontal="center" vertical="center"/>
    </xf>
    <xf numFmtId="6" fontId="0" fillId="0" borderId="8" xfId="0" applyNumberFormat="1" applyBorder="1" applyAlignment="1">
      <alignment horizontal="center" vertical="center"/>
    </xf>
    <xf numFmtId="6" fontId="0" fillId="0" borderId="22" xfId="0" applyNumberFormat="1" applyBorder="1" applyAlignment="1">
      <alignment horizontal="center" vertical="center"/>
    </xf>
    <xf numFmtId="6" fontId="0" fillId="0" borderId="20" xfId="0" applyNumberFormat="1" applyBorder="1" applyAlignment="1">
      <alignment horizontal="center" vertical="center"/>
    </xf>
    <xf numFmtId="6" fontId="0" fillId="0" borderId="13" xfId="0" applyNumberFormat="1" applyBorder="1" applyAlignment="1">
      <alignment horizontal="center" vertical="center"/>
    </xf>
    <xf numFmtId="6" fontId="0" fillId="8" borderId="54" xfId="0" applyNumberFormat="1" applyFill="1" applyBorder="1" applyAlignment="1">
      <alignment vertical="center"/>
    </xf>
    <xf numFmtId="6" fontId="0" fillId="0" borderId="29" xfId="0" applyNumberFormat="1" applyBorder="1" applyAlignment="1">
      <alignment horizontal="center" vertical="center"/>
    </xf>
    <xf numFmtId="6" fontId="0" fillId="8" borderId="20" xfId="0" applyNumberFormat="1" applyFill="1" applyBorder="1" applyAlignment="1">
      <alignment vertical="center"/>
    </xf>
    <xf numFmtId="6" fontId="0" fillId="2" borderId="6" xfId="0" applyNumberFormat="1" applyFill="1" applyBorder="1" applyAlignment="1">
      <alignment vertical="center" wrapText="1"/>
    </xf>
    <xf numFmtId="6" fontId="0" fillId="2" borderId="8" xfId="0" applyNumberFormat="1" applyFill="1" applyBorder="1" applyAlignment="1">
      <alignment vertical="center" wrapText="1"/>
    </xf>
    <xf numFmtId="6" fontId="0" fillId="2" borderId="8" xfId="0" applyNumberFormat="1" applyFill="1" applyBorder="1" applyAlignment="1">
      <alignment horizontal="center" vertical="center" wrapText="1"/>
    </xf>
    <xf numFmtId="9" fontId="3" fillId="3" borderId="31" xfId="0" applyNumberFormat="1" applyFont="1" applyFill="1" applyBorder="1" applyAlignment="1">
      <alignment horizontal="center"/>
    </xf>
    <xf numFmtId="9" fontId="0" fillId="0" borderId="7" xfId="0" applyNumberFormat="1" applyBorder="1" applyAlignment="1">
      <alignment horizontal="center" vertical="center"/>
    </xf>
    <xf numFmtId="9" fontId="3" fillId="3" borderId="11" xfId="0" applyNumberFormat="1" applyFont="1" applyFill="1" applyBorder="1" applyAlignment="1">
      <alignment horizontal="center"/>
    </xf>
    <xf numFmtId="9"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3" fontId="3" fillId="3" borderId="13" xfId="1" applyNumberFormat="1" applyFont="1" applyFill="1" applyBorder="1" applyAlignment="1">
      <alignment horizontal="center"/>
    </xf>
    <xf numFmtId="9" fontId="0" fillId="0" borderId="54" xfId="1" applyNumberFormat="1" applyFont="1" applyFill="1" applyBorder="1" applyAlignment="1">
      <alignment horizontal="center"/>
    </xf>
    <xf numFmtId="9" fontId="0" fillId="0" borderId="8" xfId="1" applyNumberFormat="1" applyFont="1" applyFill="1" applyBorder="1" applyAlignment="1">
      <alignment horizontal="center"/>
    </xf>
    <xf numFmtId="9" fontId="0" fillId="0" borderId="20" xfId="1" applyNumberFormat="1" applyFont="1" applyFill="1" applyBorder="1" applyAlignment="1">
      <alignment horizontal="center"/>
    </xf>
    <xf numFmtId="9" fontId="3" fillId="3" borderId="13" xfId="1" applyNumberFormat="1" applyFont="1" applyFill="1" applyBorder="1" applyAlignment="1">
      <alignment horizontal="center"/>
    </xf>
    <xf numFmtId="9" fontId="0" fillId="2" borderId="8" xfId="0" applyNumberFormat="1" applyFill="1" applyBorder="1" applyAlignment="1">
      <alignment horizontal="center" vertical="center" wrapText="1"/>
    </xf>
    <xf numFmtId="9" fontId="0" fillId="0" borderId="31" xfId="3" applyFont="1" applyBorder="1" applyAlignment="1">
      <alignment horizontal="center" vertical="center"/>
    </xf>
    <xf numFmtId="9" fontId="3" fillId="3" borderId="31" xfId="0" applyNumberFormat="1" applyFont="1" applyFill="1" applyBorder="1"/>
    <xf numFmtId="9" fontId="0" fillId="0" borderId="21" xfId="0" applyNumberFormat="1" applyBorder="1" applyAlignment="1">
      <alignment horizontal="center" vertical="center"/>
    </xf>
    <xf numFmtId="168" fontId="3" fillId="3" borderId="10" xfId="0" applyNumberFormat="1" applyFont="1" applyFill="1" applyBorder="1" applyAlignment="1">
      <alignment horizontal="center"/>
    </xf>
    <xf numFmtId="168" fontId="3" fillId="3" borderId="13" xfId="0" applyNumberFormat="1" applyFont="1" applyFill="1" applyBorder="1" applyAlignment="1">
      <alignment horizontal="center"/>
    </xf>
    <xf numFmtId="3" fontId="0" fillId="0" borderId="72" xfId="0" applyNumberFormat="1" applyBorder="1" applyAlignment="1">
      <alignment horizontal="center" vertical="center"/>
    </xf>
    <xf numFmtId="3" fontId="0" fillId="0" borderId="37" xfId="0" applyNumberFormat="1" applyBorder="1" applyAlignment="1">
      <alignment horizontal="center" vertical="center"/>
    </xf>
    <xf numFmtId="3" fontId="0" fillId="0" borderId="66" xfId="0" applyNumberFormat="1" applyBorder="1" applyAlignment="1">
      <alignment horizontal="center" vertical="center"/>
    </xf>
    <xf numFmtId="3" fontId="0" fillId="0" borderId="22" xfId="0" applyNumberFormat="1" applyBorder="1" applyAlignment="1">
      <alignment horizontal="center" vertical="center"/>
    </xf>
    <xf numFmtId="3" fontId="0" fillId="0" borderId="21" xfId="0" applyNumberFormat="1" applyBorder="1" applyAlignment="1">
      <alignment horizontal="center" vertical="center"/>
    </xf>
    <xf numFmtId="3" fontId="0" fillId="2" borderId="6" xfId="0" applyNumberFormat="1" applyFill="1" applyBorder="1" applyAlignment="1">
      <alignment horizontal="center" vertical="center" wrapText="1"/>
    </xf>
    <xf numFmtId="3" fontId="0" fillId="0" borderId="11" xfId="0" applyNumberFormat="1" applyBorder="1" applyAlignment="1">
      <alignment horizontal="center" vertical="center"/>
    </xf>
    <xf numFmtId="3" fontId="3" fillId="3" borderId="11" xfId="1" applyNumberFormat="1" applyFont="1" applyFill="1" applyBorder="1" applyAlignment="1">
      <alignment horizontal="center"/>
    </xf>
    <xf numFmtId="3" fontId="0" fillId="2" borderId="7" xfId="0" applyNumberFormat="1" applyFill="1" applyBorder="1" applyAlignment="1">
      <alignment horizontal="center" vertical="center" wrapText="1"/>
    </xf>
    <xf numFmtId="0" fontId="0" fillId="0" borderId="10" xfId="0" applyBorder="1" applyAlignment="1">
      <alignment horizontal="center" vertical="center"/>
    </xf>
    <xf numFmtId="0" fontId="3" fillId="3" borderId="40" xfId="0" applyFont="1" applyFill="1" applyBorder="1" applyAlignment="1">
      <alignment horizontal="center"/>
    </xf>
    <xf numFmtId="0" fontId="0" fillId="2" borderId="66" xfId="0" applyFill="1" applyBorder="1" applyAlignment="1">
      <alignment horizontal="center" vertical="center" wrapText="1"/>
    </xf>
    <xf numFmtId="0" fontId="3" fillId="3" borderId="16" xfId="0" applyFont="1" applyFill="1" applyBorder="1" applyAlignment="1">
      <alignment horizontal="center"/>
    </xf>
    <xf numFmtId="0" fontId="3" fillId="3" borderId="44" xfId="0" applyFont="1" applyFill="1" applyBorder="1" applyAlignment="1">
      <alignment horizontal="center"/>
    </xf>
    <xf numFmtId="0" fontId="3" fillId="3" borderId="44" xfId="1" applyNumberFormat="1" applyFont="1" applyFill="1" applyBorder="1" applyAlignment="1">
      <alignment horizontal="center"/>
    </xf>
    <xf numFmtId="0" fontId="0" fillId="2" borderId="7" xfId="0"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vertical="center" wrapText="1"/>
    </xf>
    <xf numFmtId="0" fontId="0" fillId="0" borderId="22" xfId="0" applyBorder="1" applyAlignment="1">
      <alignment horizontal="center" vertical="center"/>
    </xf>
    <xf numFmtId="0" fontId="3" fillId="3" borderId="22" xfId="0" applyFont="1" applyFill="1" applyBorder="1" applyAlignment="1">
      <alignment horizontal="center"/>
    </xf>
    <xf numFmtId="0" fontId="0" fillId="0" borderId="37" xfId="0" applyBorder="1" applyAlignment="1">
      <alignment horizontal="center" vertical="center"/>
    </xf>
    <xf numFmtId="0" fontId="0" fillId="0" borderId="6" xfId="0" applyBorder="1" applyAlignment="1">
      <alignment horizontal="center" vertical="center"/>
    </xf>
    <xf numFmtId="37" fontId="0" fillId="0" borderId="24" xfId="1" applyNumberFormat="1" applyFont="1" applyFill="1" applyBorder="1" applyAlignment="1">
      <alignment horizontal="center"/>
    </xf>
    <xf numFmtId="3" fontId="0" fillId="0" borderId="32" xfId="0" applyNumberFormat="1" applyBorder="1" applyAlignment="1">
      <alignment horizontal="center" vertical="center"/>
    </xf>
    <xf numFmtId="3" fontId="0" fillId="0" borderId="35" xfId="0" applyNumberFormat="1" applyBorder="1" applyAlignment="1">
      <alignment horizontal="center" vertical="center"/>
    </xf>
    <xf numFmtId="0" fontId="0" fillId="0" borderId="25" xfId="0" applyBorder="1"/>
    <xf numFmtId="0" fontId="0" fillId="0" borderId="27" xfId="0" applyBorder="1"/>
    <xf numFmtId="0" fontId="3" fillId="3" borderId="23" xfId="0" applyFont="1" applyFill="1" applyBorder="1"/>
    <xf numFmtId="0" fontId="3" fillId="3" borderId="24" xfId="0" applyFont="1" applyFill="1" applyBorder="1"/>
    <xf numFmtId="3" fontId="3" fillId="3" borderId="23" xfId="0" applyNumberFormat="1" applyFont="1" applyFill="1" applyBorder="1" applyAlignment="1">
      <alignment horizontal="center"/>
    </xf>
    <xf numFmtId="3" fontId="3" fillId="3" borderId="70" xfId="1" applyNumberFormat="1" applyFont="1" applyFill="1" applyBorder="1" applyAlignment="1">
      <alignment horizontal="center"/>
    </xf>
    <xf numFmtId="170" fontId="3" fillId="3" borderId="70" xfId="0" applyNumberFormat="1" applyFont="1" applyFill="1" applyBorder="1" applyAlignment="1">
      <alignment horizontal="center"/>
    </xf>
    <xf numFmtId="0" fontId="0" fillId="0" borderId="29" xfId="0" applyBorder="1" applyAlignment="1">
      <alignment horizontal="left" vertical="center" wrapText="1"/>
    </xf>
    <xf numFmtId="0" fontId="6" fillId="6" borderId="64" xfId="0" applyFont="1" applyFill="1" applyBorder="1" applyAlignment="1">
      <alignment horizontal="center" vertical="center" wrapText="1"/>
    </xf>
    <xf numFmtId="0" fontId="0" fillId="0" borderId="63" xfId="0" applyBorder="1" applyAlignment="1">
      <alignment horizontal="left" vertical="center" wrapText="1"/>
    </xf>
    <xf numFmtId="168" fontId="0" fillId="0" borderId="64" xfId="2" applyNumberFormat="1" applyFont="1" applyFill="1" applyBorder="1" applyAlignment="1">
      <alignment horizontal="center" vertical="center"/>
    </xf>
    <xf numFmtId="168" fontId="0" fillId="0" borderId="64" xfId="0" applyNumberFormat="1" applyBorder="1" applyAlignment="1">
      <alignment horizontal="center" vertical="center"/>
    </xf>
    <xf numFmtId="168" fontId="0" fillId="0" borderId="54" xfId="2" applyNumberFormat="1" applyFont="1" applyFill="1" applyBorder="1" applyAlignment="1">
      <alignment horizontal="center" vertical="center"/>
    </xf>
    <xf numFmtId="168" fontId="0" fillId="0" borderId="20" xfId="2" applyNumberFormat="1" applyFont="1" applyFill="1" applyBorder="1" applyAlignment="1">
      <alignment horizontal="center" vertical="center"/>
    </xf>
    <xf numFmtId="164" fontId="3" fillId="8" borderId="40" xfId="1" applyNumberFormat="1" applyFont="1" applyFill="1" applyBorder="1" applyAlignment="1">
      <alignment horizontal="center"/>
    </xf>
    <xf numFmtId="164" fontId="3" fillId="8" borderId="43" xfId="1" applyNumberFormat="1" applyFont="1" applyFill="1" applyBorder="1" applyAlignment="1"/>
    <xf numFmtId="164" fontId="3" fillId="8" borderId="44" xfId="1" applyNumberFormat="1" applyFont="1" applyFill="1" applyBorder="1" applyAlignment="1"/>
    <xf numFmtId="164" fontId="3" fillId="8" borderId="40" xfId="1" applyNumberFormat="1" applyFont="1" applyFill="1" applyBorder="1" applyAlignment="1"/>
    <xf numFmtId="168" fontId="3" fillId="8" borderId="43" xfId="1" applyNumberFormat="1" applyFont="1" applyFill="1" applyBorder="1" applyAlignment="1"/>
    <xf numFmtId="43" fontId="3" fillId="8" borderId="43" xfId="1" applyFont="1" applyFill="1" applyBorder="1" applyAlignment="1"/>
    <xf numFmtId="0" fontId="6" fillId="6" borderId="0" xfId="0" applyFont="1" applyFill="1" applyAlignment="1">
      <alignment horizontal="center" vertical="center" wrapText="1"/>
    </xf>
    <xf numFmtId="3" fontId="3" fillId="3" borderId="14" xfId="0" applyNumberFormat="1" applyFont="1" applyFill="1" applyBorder="1" applyAlignment="1">
      <alignment horizontal="center"/>
    </xf>
    <xf numFmtId="3" fontId="3" fillId="3" borderId="24" xfId="0" applyNumberFormat="1" applyFont="1" applyFill="1" applyBorder="1" applyAlignment="1">
      <alignment horizontal="center"/>
    </xf>
    <xf numFmtId="9" fontId="3" fillId="3" borderId="70" xfId="0" applyNumberFormat="1" applyFont="1" applyFill="1" applyBorder="1" applyAlignment="1">
      <alignment horizontal="center"/>
    </xf>
    <xf numFmtId="168" fontId="3" fillId="4" borderId="23" xfId="0" applyNumberFormat="1" applyFont="1" applyFill="1" applyBorder="1" applyAlignment="1">
      <alignment horizontal="center"/>
    </xf>
    <xf numFmtId="168" fontId="3" fillId="3" borderId="24" xfId="0" applyNumberFormat="1" applyFont="1" applyFill="1" applyBorder="1" applyAlignment="1">
      <alignment horizontal="center"/>
    </xf>
    <xf numFmtId="9" fontId="3" fillId="3" borderId="24" xfId="1" applyNumberFormat="1" applyFont="1" applyFill="1" applyBorder="1" applyAlignment="1">
      <alignment horizontal="center"/>
    </xf>
    <xf numFmtId="3" fontId="3" fillId="3" borderId="24" xfId="1" applyNumberFormat="1" applyFont="1" applyFill="1" applyBorder="1" applyAlignment="1">
      <alignment horizontal="center"/>
    </xf>
    <xf numFmtId="0" fontId="3" fillId="3" borderId="69" xfId="0" applyFont="1" applyFill="1" applyBorder="1"/>
    <xf numFmtId="0" fontId="0" fillId="2" borderId="67" xfId="0" applyFill="1" applyBorder="1" applyAlignment="1">
      <alignment vertical="center" wrapText="1"/>
    </xf>
    <xf numFmtId="0" fontId="0" fillId="0" borderId="16" xfId="0" applyBorder="1"/>
    <xf numFmtId="0" fontId="3" fillId="3" borderId="55" xfId="0" applyFont="1" applyFill="1" applyBorder="1"/>
    <xf numFmtId="0" fontId="0" fillId="2" borderId="5" xfId="0" applyFill="1" applyBorder="1" applyAlignment="1">
      <alignment vertical="center" wrapText="1"/>
    </xf>
    <xf numFmtId="0" fontId="3" fillId="3" borderId="14" xfId="0" applyFont="1" applyFill="1" applyBorder="1"/>
    <xf numFmtId="0" fontId="3" fillId="3" borderId="4" xfId="0" applyFont="1" applyFill="1" applyBorder="1"/>
    <xf numFmtId="0" fontId="0" fillId="8" borderId="16" xfId="0" applyFill="1" applyBorder="1"/>
    <xf numFmtId="3" fontId="0" fillId="8" borderId="18" xfId="0" applyNumberFormat="1" applyFill="1" applyBorder="1" applyAlignment="1">
      <alignment horizontal="center"/>
    </xf>
    <xf numFmtId="0" fontId="0" fillId="8" borderId="18" xfId="0" applyFill="1" applyBorder="1"/>
    <xf numFmtId="9" fontId="0" fillId="8" borderId="19" xfId="0" applyNumberFormat="1" applyFill="1" applyBorder="1" applyAlignment="1">
      <alignment horizontal="center"/>
    </xf>
    <xf numFmtId="6" fontId="0" fillId="8" borderId="16" xfId="0" applyNumberFormat="1" applyFill="1" applyBorder="1"/>
    <xf numFmtId="6" fontId="0" fillId="8" borderId="18" xfId="0" applyNumberFormat="1" applyFill="1" applyBorder="1"/>
    <xf numFmtId="6" fontId="0" fillId="8" borderId="18" xfId="0" applyNumberFormat="1" applyFill="1" applyBorder="1" applyAlignment="1">
      <alignment horizontal="center"/>
    </xf>
    <xf numFmtId="0" fontId="0" fillId="8" borderId="16" xfId="0" applyFill="1" applyBorder="1" applyAlignment="1">
      <alignment horizontal="center"/>
    </xf>
    <xf numFmtId="0" fontId="0" fillId="8" borderId="18" xfId="0" applyFill="1" applyBorder="1" applyAlignment="1">
      <alignment horizontal="center"/>
    </xf>
    <xf numFmtId="43" fontId="0" fillId="8" borderId="18" xfId="1" applyFont="1" applyFill="1" applyBorder="1" applyAlignment="1">
      <alignment horizontal="center"/>
    </xf>
    <xf numFmtId="9" fontId="0" fillId="8" borderId="18" xfId="1" applyNumberFormat="1" applyFont="1" applyFill="1" applyBorder="1" applyAlignment="1">
      <alignment horizontal="center"/>
    </xf>
    <xf numFmtId="0" fontId="0" fillId="8" borderId="18" xfId="1" applyNumberFormat="1" applyFont="1" applyFill="1" applyBorder="1" applyAlignment="1">
      <alignment horizontal="center"/>
    </xf>
    <xf numFmtId="1" fontId="0" fillId="8" borderId="19" xfId="1" applyNumberFormat="1" applyFont="1" applyFill="1" applyBorder="1" applyAlignment="1">
      <alignment horizontal="center"/>
    </xf>
    <xf numFmtId="0" fontId="3" fillId="3" borderId="23" xfId="0" applyFont="1" applyFill="1" applyBorder="1" applyAlignment="1">
      <alignment horizontal="center"/>
    </xf>
    <xf numFmtId="0" fontId="3" fillId="3" borderId="24" xfId="0" applyFont="1" applyFill="1" applyBorder="1" applyAlignment="1">
      <alignment horizontal="center"/>
    </xf>
    <xf numFmtId="6" fontId="3" fillId="3" borderId="23" xfId="0" applyNumberFormat="1" applyFont="1" applyFill="1" applyBorder="1"/>
    <xf numFmtId="6" fontId="3" fillId="3" borderId="24" xfId="0" applyNumberFormat="1" applyFont="1" applyFill="1" applyBorder="1"/>
    <xf numFmtId="6" fontId="3" fillId="3" borderId="24" xfId="0" applyNumberFormat="1" applyFont="1" applyFill="1" applyBorder="1" applyAlignment="1">
      <alignment horizontal="center"/>
    </xf>
    <xf numFmtId="164" fontId="3" fillId="3" borderId="24" xfId="1" applyNumberFormat="1" applyFont="1" applyFill="1" applyBorder="1" applyAlignment="1">
      <alignment horizontal="center"/>
    </xf>
    <xf numFmtId="0" fontId="3" fillId="3" borderId="24" xfId="1" applyNumberFormat="1" applyFont="1" applyFill="1" applyBorder="1" applyAlignment="1">
      <alignment horizontal="center"/>
    </xf>
    <xf numFmtId="43" fontId="3" fillId="3" borderId="24" xfId="1" applyFont="1" applyFill="1" applyBorder="1" applyAlignment="1">
      <alignment horizontal="center"/>
    </xf>
    <xf numFmtId="1" fontId="3" fillId="3" borderId="70" xfId="1" applyNumberFormat="1" applyFont="1" applyFill="1" applyBorder="1" applyAlignment="1">
      <alignment horizontal="center"/>
    </xf>
    <xf numFmtId="0" fontId="0" fillId="0" borderId="32" xfId="0" applyBorder="1" applyAlignment="1">
      <alignment horizontal="center" vertical="center"/>
    </xf>
    <xf numFmtId="3" fontId="0" fillId="0" borderId="34" xfId="0" applyNumberFormat="1" applyBorder="1" applyAlignment="1">
      <alignment horizontal="center" vertical="center"/>
    </xf>
    <xf numFmtId="0" fontId="0" fillId="0" borderId="34" xfId="0" applyBorder="1" applyAlignment="1">
      <alignment horizontal="center" vertical="center"/>
    </xf>
    <xf numFmtId="9" fontId="0" fillId="0" borderId="35" xfId="0" applyNumberFormat="1" applyBorder="1" applyAlignment="1">
      <alignment horizontal="center" vertical="center"/>
    </xf>
    <xf numFmtId="9" fontId="0" fillId="0" borderId="75" xfId="3" applyFont="1" applyBorder="1" applyAlignment="1">
      <alignment horizontal="center" vertical="center"/>
    </xf>
    <xf numFmtId="0" fontId="0" fillId="2" borderId="25" xfId="0" applyFill="1" applyBorder="1" applyAlignment="1">
      <alignment horizontal="center" vertical="center" wrapText="1"/>
    </xf>
    <xf numFmtId="3" fontId="0" fillId="2" borderId="27" xfId="0" applyNumberFormat="1" applyFill="1" applyBorder="1" applyAlignment="1">
      <alignment horizontal="center" vertical="center" wrapText="1"/>
    </xf>
    <xf numFmtId="0" fontId="0" fillId="2" borderId="27" xfId="0" applyFill="1" applyBorder="1" applyAlignment="1">
      <alignment vertical="center" wrapText="1"/>
    </xf>
    <xf numFmtId="9" fontId="0" fillId="2" borderId="76" xfId="0" applyNumberFormat="1" applyFill="1" applyBorder="1" applyAlignment="1">
      <alignment vertical="center" wrapText="1"/>
    </xf>
    <xf numFmtId="0" fontId="0" fillId="2" borderId="16" xfId="0" applyFill="1" applyBorder="1" applyAlignment="1">
      <alignment horizontal="center" vertical="center" wrapText="1"/>
    </xf>
    <xf numFmtId="3" fontId="0" fillId="2" borderId="18" xfId="0" applyNumberFormat="1" applyFill="1" applyBorder="1" applyAlignment="1">
      <alignment horizontal="center" vertical="center" wrapText="1"/>
    </xf>
    <xf numFmtId="0" fontId="0" fillId="2" borderId="18" xfId="0" applyFill="1" applyBorder="1" applyAlignment="1">
      <alignment vertical="center" wrapText="1"/>
    </xf>
    <xf numFmtId="9" fontId="0" fillId="2" borderId="19" xfId="0" applyNumberFormat="1" applyFill="1" applyBorder="1" applyAlignment="1">
      <alignment horizontal="center" vertical="center" wrapText="1"/>
    </xf>
    <xf numFmtId="9" fontId="3" fillId="3" borderId="42" xfId="0" applyNumberFormat="1" applyFont="1" applyFill="1" applyBorder="1" applyAlignment="1">
      <alignment horizontal="center"/>
    </xf>
    <xf numFmtId="168" fontId="0" fillId="0" borderId="54" xfId="2" applyNumberFormat="1" applyFont="1" applyBorder="1" applyAlignment="1">
      <alignment horizontal="center" vertical="center"/>
    </xf>
    <xf numFmtId="6" fontId="0" fillId="0" borderId="32" xfId="0" applyNumberFormat="1" applyBorder="1" applyAlignment="1">
      <alignment horizontal="center" vertical="center"/>
    </xf>
    <xf numFmtId="6" fontId="0" fillId="0" borderId="34" xfId="0" applyNumberFormat="1" applyBorder="1" applyAlignment="1">
      <alignment horizontal="center" vertical="center"/>
    </xf>
    <xf numFmtId="6" fontId="0" fillId="0" borderId="68" xfId="0" applyNumberFormat="1" applyBorder="1" applyAlignment="1">
      <alignment horizontal="center" vertical="center"/>
    </xf>
    <xf numFmtId="9" fontId="0" fillId="0" borderId="75" xfId="0" applyNumberFormat="1" applyBorder="1" applyAlignment="1">
      <alignment horizontal="center" vertical="center"/>
    </xf>
    <xf numFmtId="169" fontId="0" fillId="2" borderId="27" xfId="0" applyNumberFormat="1" applyFill="1" applyBorder="1" applyAlignment="1">
      <alignment vertical="center" wrapText="1"/>
    </xf>
    <xf numFmtId="9" fontId="0" fillId="2" borderId="76" xfId="0" applyNumberFormat="1" applyFill="1" applyBorder="1" applyAlignment="1">
      <alignment horizontal="center" vertical="center" wrapText="1"/>
    </xf>
    <xf numFmtId="6" fontId="0" fillId="2" borderId="18" xfId="0" applyNumberFormat="1" applyFill="1" applyBorder="1" applyAlignment="1">
      <alignment vertical="center" wrapText="1"/>
    </xf>
    <xf numFmtId="6" fontId="0" fillId="2" borderId="18" xfId="0" applyNumberFormat="1" applyFill="1" applyBorder="1" applyAlignment="1">
      <alignment horizontal="center" vertical="center" wrapText="1"/>
    </xf>
    <xf numFmtId="3" fontId="0" fillId="0" borderId="46" xfId="1" applyNumberFormat="1" applyFont="1" applyFill="1" applyBorder="1" applyAlignment="1">
      <alignment horizontal="center" vertical="center"/>
    </xf>
    <xf numFmtId="9" fontId="0" fillId="0" borderId="54" xfId="1" applyNumberFormat="1" applyFont="1" applyFill="1" applyBorder="1" applyAlignment="1">
      <alignment horizontal="center" vertical="center"/>
    </xf>
    <xf numFmtId="3" fontId="0" fillId="0" borderId="54" xfId="1" applyNumberFormat="1" applyFont="1" applyFill="1" applyBorder="1" applyAlignment="1">
      <alignment horizontal="center" vertical="center"/>
    </xf>
    <xf numFmtId="3" fontId="0" fillId="0" borderId="1" xfId="1" applyNumberFormat="1" applyFont="1" applyFill="1" applyBorder="1" applyAlignment="1">
      <alignment horizontal="center" vertical="center"/>
    </xf>
    <xf numFmtId="0" fontId="0" fillId="0" borderId="33" xfId="0" applyBorder="1" applyAlignment="1">
      <alignment horizontal="center" vertical="center"/>
    </xf>
    <xf numFmtId="9" fontId="0" fillId="0" borderId="34" xfId="1" applyNumberFormat="1" applyFont="1" applyFill="1" applyBorder="1" applyAlignment="1">
      <alignment horizontal="center"/>
    </xf>
    <xf numFmtId="0" fontId="0" fillId="0" borderId="34" xfId="1" applyNumberFormat="1" applyFont="1" applyFill="1" applyBorder="1" applyAlignment="1">
      <alignment horizontal="center"/>
    </xf>
    <xf numFmtId="43" fontId="0" fillId="0" borderId="34" xfId="1" applyFont="1" applyFill="1" applyBorder="1" applyAlignment="1">
      <alignment horizontal="center"/>
    </xf>
    <xf numFmtId="1" fontId="0" fillId="0" borderId="35" xfId="1" applyNumberFormat="1" applyFont="1" applyFill="1" applyBorder="1" applyAlignment="1">
      <alignment horizontal="center"/>
    </xf>
    <xf numFmtId="0" fontId="0" fillId="0" borderId="68" xfId="0" applyBorder="1" applyAlignment="1">
      <alignment horizontal="center" vertical="center"/>
    </xf>
    <xf numFmtId="0" fontId="0" fillId="0" borderId="62" xfId="1" applyNumberFormat="1" applyFont="1" applyFill="1" applyBorder="1" applyAlignment="1">
      <alignment horizontal="center"/>
    </xf>
    <xf numFmtId="1" fontId="0" fillId="0" borderId="75" xfId="1" applyNumberFormat="1" applyFont="1" applyFill="1" applyBorder="1" applyAlignment="1">
      <alignment horizontal="center"/>
    </xf>
    <xf numFmtId="0" fontId="0" fillId="2" borderId="50" xfId="0" applyFill="1" applyBorder="1" applyAlignment="1">
      <alignment horizontal="center" vertical="center" wrapText="1"/>
    </xf>
    <xf numFmtId="0" fontId="0" fillId="2" borderId="27" xfId="0" applyFill="1" applyBorder="1" applyAlignment="1">
      <alignment horizontal="center" vertical="center" wrapText="1"/>
    </xf>
    <xf numFmtId="0" fontId="0" fillId="2" borderId="77" xfId="0" applyFill="1" applyBorder="1" applyAlignment="1">
      <alignment horizontal="center" vertical="center" wrapText="1"/>
    </xf>
    <xf numFmtId="10" fontId="0" fillId="2" borderId="27" xfId="0" applyNumberFormat="1" applyFill="1" applyBorder="1" applyAlignment="1">
      <alignment horizontal="center" vertical="center" wrapText="1"/>
    </xf>
    <xf numFmtId="2" fontId="0" fillId="2" borderId="76" xfId="0" applyNumberFormat="1" applyFill="1" applyBorder="1" applyAlignment="1">
      <alignment horizontal="center" vertical="center" wrapText="1"/>
    </xf>
    <xf numFmtId="0" fontId="0" fillId="2" borderId="18" xfId="0" applyFill="1" applyBorder="1" applyAlignment="1">
      <alignment horizontal="center" vertical="center" wrapText="1"/>
    </xf>
    <xf numFmtId="9" fontId="0" fillId="2" borderId="18" xfId="0" applyNumberFormat="1" applyFill="1" applyBorder="1" applyAlignment="1">
      <alignment horizontal="center" vertical="center" wrapText="1"/>
    </xf>
    <xf numFmtId="1" fontId="0" fillId="2" borderId="19" xfId="0" applyNumberFormat="1" applyFill="1" applyBorder="1" applyAlignment="1">
      <alignment horizontal="center" vertical="center" wrapText="1"/>
    </xf>
    <xf numFmtId="3" fontId="0" fillId="8" borderId="25" xfId="0" applyNumberFormat="1" applyFill="1" applyBorder="1" applyAlignment="1">
      <alignment horizontal="center"/>
    </xf>
    <xf numFmtId="3" fontId="0" fillId="8" borderId="28" xfId="1" applyNumberFormat="1" applyFont="1" applyFill="1" applyBorder="1" applyAlignment="1">
      <alignment horizontal="center"/>
    </xf>
    <xf numFmtId="3" fontId="3" fillId="8" borderId="40" xfId="1" applyNumberFormat="1" applyFont="1" applyFill="1" applyBorder="1" applyAlignment="1">
      <alignment horizontal="center"/>
    </xf>
    <xf numFmtId="3" fontId="3" fillId="8" borderId="44" xfId="1" applyNumberFormat="1" applyFont="1" applyFill="1" applyBorder="1" applyAlignment="1">
      <alignment horizontal="center"/>
    </xf>
    <xf numFmtId="0" fontId="3" fillId="3" borderId="2" xfId="0" applyFont="1" applyFill="1" applyBorder="1"/>
    <xf numFmtId="3" fontId="3" fillId="3" borderId="2" xfId="0" applyNumberFormat="1" applyFont="1" applyFill="1" applyBorder="1" applyAlignment="1">
      <alignment horizontal="center"/>
    </xf>
    <xf numFmtId="3" fontId="3" fillId="3" borderId="70" xfId="0" applyNumberFormat="1" applyFont="1" applyFill="1" applyBorder="1" applyAlignment="1">
      <alignment horizontal="center"/>
    </xf>
    <xf numFmtId="0" fontId="0" fillId="2" borderId="23" xfId="0" applyFill="1" applyBorder="1" applyAlignment="1">
      <alignment vertical="center" wrapText="1"/>
    </xf>
    <xf numFmtId="0" fontId="0" fillId="2" borderId="24" xfId="0" applyFill="1" applyBorder="1" applyAlignment="1">
      <alignment vertical="center" wrapText="1"/>
    </xf>
    <xf numFmtId="3" fontId="0" fillId="2" borderId="2" xfId="0" applyNumberFormat="1" applyFill="1" applyBorder="1" applyAlignment="1">
      <alignment horizontal="center" vertical="center" wrapText="1"/>
    </xf>
    <xf numFmtId="3" fontId="0" fillId="2" borderId="3" xfId="0" applyNumberFormat="1" applyFill="1" applyBorder="1" applyAlignment="1">
      <alignment horizontal="center" vertical="center" wrapText="1"/>
    </xf>
    <xf numFmtId="3" fontId="0" fillId="0" borderId="21" xfId="0" applyNumberFormat="1" applyBorder="1" applyAlignment="1">
      <alignment horizontal="center"/>
    </xf>
    <xf numFmtId="3" fontId="0" fillId="2" borderId="70" xfId="0" applyNumberFormat="1" applyFill="1" applyBorder="1" applyAlignment="1">
      <alignment horizontal="center" vertical="center" wrapText="1"/>
    </xf>
    <xf numFmtId="3" fontId="0" fillId="8" borderId="28" xfId="0" applyNumberFormat="1" applyFill="1" applyBorder="1" applyAlignment="1">
      <alignment horizontal="center"/>
    </xf>
    <xf numFmtId="3" fontId="3" fillId="3" borderId="11" xfId="0" applyNumberFormat="1" applyFont="1" applyFill="1" applyBorder="1" applyAlignment="1">
      <alignment horizontal="center"/>
    </xf>
    <xf numFmtId="0" fontId="0" fillId="0" borderId="9" xfId="0"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0" fontId="3" fillId="3" borderId="53" xfId="0" applyFont="1" applyFill="1" applyBorder="1" applyAlignment="1">
      <alignment horizontal="center"/>
    </xf>
    <xf numFmtId="0" fontId="3" fillId="3" borderId="52" xfId="0" applyFont="1" applyFill="1" applyBorder="1" applyAlignment="1">
      <alignment horizontal="center"/>
    </xf>
    <xf numFmtId="0" fontId="3" fillId="3" borderId="14" xfId="0" applyFont="1" applyFill="1" applyBorder="1" applyAlignment="1">
      <alignment horizontal="center"/>
    </xf>
    <xf numFmtId="6" fontId="0" fillId="0" borderId="62" xfId="0" applyNumberFormat="1" applyBorder="1" applyAlignment="1">
      <alignment horizontal="center" vertical="center"/>
    </xf>
    <xf numFmtId="0" fontId="0" fillId="0" borderId="62" xfId="0" applyBorder="1" applyAlignment="1">
      <alignment horizontal="center" vertical="center"/>
    </xf>
    <xf numFmtId="0" fontId="6" fillId="2" borderId="18" xfId="0" applyFont="1" applyFill="1" applyBorder="1" applyAlignment="1">
      <alignment horizontal="center" vertical="center" wrapText="1"/>
    </xf>
    <xf numFmtId="164" fontId="8" fillId="2" borderId="18" xfId="1" applyNumberFormat="1" applyFont="1" applyFill="1" applyBorder="1" applyAlignment="1">
      <alignment horizontal="center" vertical="center" wrapText="1"/>
    </xf>
    <xf numFmtId="164" fontId="8" fillId="6" borderId="73" xfId="1" applyNumberFormat="1" applyFont="1" applyFill="1" applyBorder="1" applyAlignment="1">
      <alignment horizontal="center" vertical="center" wrapText="1"/>
    </xf>
    <xf numFmtId="164" fontId="8" fillId="6" borderId="43" xfId="1" applyNumberFormat="1" applyFont="1" applyFill="1" applyBorder="1" applyAlignment="1">
      <alignment horizontal="center" vertical="center" wrapText="1"/>
    </xf>
    <xf numFmtId="164" fontId="8" fillId="2" borderId="73" xfId="1" applyNumberFormat="1" applyFont="1" applyFill="1" applyBorder="1" applyAlignment="1">
      <alignment horizontal="center" vertical="center" wrapText="1"/>
    </xf>
    <xf numFmtId="0" fontId="8" fillId="2" borderId="73"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4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6" borderId="7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2" borderId="74" xfId="0" applyFont="1" applyFill="1" applyBorder="1" applyAlignment="1">
      <alignment horizontal="center" vertical="center" wrapText="1"/>
    </xf>
    <xf numFmtId="170" fontId="3" fillId="8" borderId="40" xfId="1" applyNumberFormat="1" applyFont="1" applyFill="1" applyBorder="1" applyAlignment="1">
      <alignment horizontal="center"/>
    </xf>
    <xf numFmtId="170" fontId="3" fillId="8" borderId="44" xfId="1" applyNumberFormat="1" applyFont="1" applyFill="1" applyBorder="1" applyAlignment="1">
      <alignment horizontal="center"/>
    </xf>
    <xf numFmtId="0" fontId="0" fillId="8" borderId="23" xfId="0" applyFill="1" applyBorder="1" applyAlignment="1">
      <alignment horizontal="center"/>
    </xf>
    <xf numFmtId="0" fontId="0" fillId="8" borderId="70" xfId="0" applyFill="1" applyBorder="1" applyAlignment="1">
      <alignment horizontal="center"/>
    </xf>
    <xf numFmtId="164" fontId="0" fillId="8" borderId="70" xfId="1" applyNumberFormat="1" applyFont="1" applyFill="1" applyBorder="1" applyAlignment="1">
      <alignment horizontal="center"/>
    </xf>
    <xf numFmtId="164" fontId="3" fillId="8" borderId="44" xfId="1" applyNumberFormat="1" applyFont="1" applyFill="1" applyBorder="1" applyAlignment="1">
      <alignment horizontal="center"/>
    </xf>
    <xf numFmtId="0" fontId="19" fillId="0" borderId="0" xfId="0" applyFont="1" applyAlignment="1">
      <alignment vertical="center"/>
    </xf>
    <xf numFmtId="3" fontId="20" fillId="0" borderId="20" xfId="0" applyNumberFormat="1" applyFont="1" applyBorder="1" applyAlignment="1">
      <alignment horizontal="center" vertical="center"/>
    </xf>
    <xf numFmtId="6" fontId="20" fillId="0" borderId="20" xfId="0" applyNumberFormat="1" applyFont="1" applyBorder="1" applyAlignment="1">
      <alignment horizontal="center" vertical="center"/>
    </xf>
    <xf numFmtId="9" fontId="0" fillId="9" borderId="1" xfId="0" applyNumberFormat="1" applyFill="1" applyBorder="1" applyAlignment="1">
      <alignment horizontal="center" vertical="center"/>
    </xf>
    <xf numFmtId="9" fontId="0" fillId="9" borderId="31" xfId="0" applyNumberFormat="1" applyFill="1" applyBorder="1" applyAlignment="1">
      <alignment horizontal="center" vertical="center"/>
    </xf>
    <xf numFmtId="9" fontId="0" fillId="9" borderId="54" xfId="1" applyNumberFormat="1" applyFont="1" applyFill="1" applyBorder="1" applyAlignment="1">
      <alignment horizontal="center"/>
    </xf>
    <xf numFmtId="9" fontId="0" fillId="9" borderId="20" xfId="1" applyNumberFormat="1" applyFont="1" applyFill="1" applyBorder="1" applyAlignment="1">
      <alignment horizontal="center"/>
    </xf>
    <xf numFmtId="3" fontId="0" fillId="0" borderId="70" xfId="1" applyNumberFormat="1" applyFont="1" applyFill="1" applyBorder="1" applyAlignment="1">
      <alignment horizontal="center" vertical="center"/>
    </xf>
    <xf numFmtId="5" fontId="0" fillId="0" borderId="64" xfId="0" applyNumberFormat="1" applyBorder="1" applyAlignment="1">
      <alignment horizontal="center" vertical="center"/>
    </xf>
    <xf numFmtId="5" fontId="0" fillId="0" borderId="66" xfId="0" applyNumberFormat="1" applyBorder="1" applyAlignment="1">
      <alignment horizontal="center" vertical="center"/>
    </xf>
    <xf numFmtId="5" fontId="0" fillId="0" borderId="29" xfId="0" applyNumberFormat="1" applyBorder="1" applyAlignment="1">
      <alignment horizontal="center" vertical="center"/>
    </xf>
    <xf numFmtId="5" fontId="0" fillId="0" borderId="31" xfId="0" applyNumberFormat="1" applyBorder="1" applyAlignment="1">
      <alignment horizontal="center" vertical="center"/>
    </xf>
    <xf numFmtId="5" fontId="0" fillId="0" borderId="21" xfId="0" applyNumberFormat="1" applyBorder="1" applyAlignment="1">
      <alignment horizontal="center" vertical="center"/>
    </xf>
    <xf numFmtId="5" fontId="0" fillId="0" borderId="72" xfId="0" applyNumberFormat="1" applyBorder="1" applyAlignment="1">
      <alignment horizontal="center" vertical="center"/>
    </xf>
    <xf numFmtId="5" fontId="0" fillId="0" borderId="11" xfId="0" applyNumberFormat="1" applyBorder="1" applyAlignment="1">
      <alignment horizontal="center" vertical="center"/>
    </xf>
    <xf numFmtId="5" fontId="3" fillId="3" borderId="2" xfId="0" applyNumberFormat="1" applyFont="1" applyFill="1" applyBorder="1" applyAlignment="1">
      <alignment horizontal="center"/>
    </xf>
    <xf numFmtId="5" fontId="3" fillId="3" borderId="70" xfId="0" applyNumberFormat="1" applyFont="1" applyFill="1" applyBorder="1" applyAlignment="1">
      <alignment horizontal="center"/>
    </xf>
    <xf numFmtId="5" fontId="0" fillId="2" borderId="2" xfId="0" applyNumberFormat="1" applyFill="1" applyBorder="1" applyAlignment="1">
      <alignment horizontal="center" vertical="center" wrapText="1"/>
    </xf>
    <xf numFmtId="5" fontId="0" fillId="2" borderId="70" xfId="0" applyNumberFormat="1" applyFill="1" applyBorder="1" applyAlignment="1">
      <alignment horizontal="center" vertical="center" wrapText="1"/>
    </xf>
    <xf numFmtId="5" fontId="0" fillId="0" borderId="37" xfId="0" applyNumberFormat="1" applyBorder="1" applyAlignment="1">
      <alignment horizontal="center" vertical="center"/>
    </xf>
    <xf numFmtId="5" fontId="0" fillId="0" borderId="32" xfId="0" applyNumberFormat="1" applyBorder="1" applyAlignment="1">
      <alignment horizontal="center" vertical="center"/>
    </xf>
    <xf numFmtId="5" fontId="0" fillId="0" borderId="35" xfId="0" applyNumberFormat="1" applyBorder="1" applyAlignment="1">
      <alignment horizontal="center" vertical="center"/>
    </xf>
    <xf numFmtId="5" fontId="0" fillId="8" borderId="25" xfId="0" applyNumberFormat="1" applyFill="1" applyBorder="1" applyAlignment="1">
      <alignment horizontal="center"/>
    </xf>
    <xf numFmtId="5" fontId="0" fillId="8" borderId="28" xfId="0" applyNumberFormat="1" applyFill="1" applyBorder="1" applyAlignment="1">
      <alignment horizontal="center"/>
    </xf>
    <xf numFmtId="5" fontId="3" fillId="3" borderId="10" xfId="0" applyNumberFormat="1" applyFont="1" applyFill="1" applyBorder="1" applyAlignment="1">
      <alignment horizontal="center"/>
    </xf>
    <xf numFmtId="5" fontId="3" fillId="3" borderId="11" xfId="0" applyNumberFormat="1" applyFont="1" applyFill="1" applyBorder="1" applyAlignment="1">
      <alignment horizontal="center"/>
    </xf>
    <xf numFmtId="5" fontId="0" fillId="2" borderId="6" xfId="0" applyNumberFormat="1" applyFill="1" applyBorder="1" applyAlignment="1">
      <alignment horizontal="center" vertical="center" wrapText="1"/>
    </xf>
    <xf numFmtId="5" fontId="0" fillId="2" borderId="7" xfId="0" applyNumberFormat="1" applyFill="1" applyBorder="1" applyAlignment="1">
      <alignment horizontal="center" vertical="center" wrapText="1"/>
    </xf>
    <xf numFmtId="5" fontId="3" fillId="3" borderId="15" xfId="0" applyNumberFormat="1" applyFont="1" applyFill="1" applyBorder="1" applyAlignment="1">
      <alignment horizontal="center"/>
    </xf>
    <xf numFmtId="168" fontId="0" fillId="0" borderId="10" xfId="0" applyNumberFormat="1" applyBorder="1" applyAlignment="1">
      <alignment horizontal="center" vertical="center"/>
    </xf>
    <xf numFmtId="168" fontId="0" fillId="0" borderId="11" xfId="0" applyNumberFormat="1" applyBorder="1" applyAlignment="1">
      <alignment horizontal="center" vertical="center"/>
    </xf>
    <xf numFmtId="168" fontId="0" fillId="0" borderId="47" xfId="0" applyNumberFormat="1" applyBorder="1" applyAlignment="1">
      <alignment horizontal="center" vertical="center"/>
    </xf>
    <xf numFmtId="168" fontId="0" fillId="0" borderId="36" xfId="0" applyNumberFormat="1" applyBorder="1" applyAlignment="1">
      <alignment horizontal="center" vertical="center"/>
    </xf>
    <xf numFmtId="168" fontId="0" fillId="0" borderId="12" xfId="0" applyNumberFormat="1" applyBorder="1" applyAlignment="1">
      <alignment horizontal="center" vertical="center"/>
    </xf>
    <xf numFmtId="168" fontId="3" fillId="3" borderId="40" xfId="0" applyNumberFormat="1" applyFont="1" applyFill="1" applyBorder="1" applyAlignment="1">
      <alignment horizontal="center"/>
    </xf>
    <xf numFmtId="168" fontId="0" fillId="2" borderId="37" xfId="0" applyNumberFormat="1" applyFill="1" applyBorder="1" applyAlignment="1">
      <alignment horizontal="center" vertical="center" wrapText="1"/>
    </xf>
    <xf numFmtId="168" fontId="0" fillId="2" borderId="66" xfId="0" applyNumberFormat="1" applyFill="1" applyBorder="1" applyAlignment="1">
      <alignment horizontal="center" vertical="center" wrapText="1"/>
    </xf>
    <xf numFmtId="168" fontId="3" fillId="3" borderId="70" xfId="0" applyNumberFormat="1" applyFont="1" applyFill="1" applyBorder="1" applyAlignment="1">
      <alignment horizontal="center"/>
    </xf>
    <xf numFmtId="168" fontId="3" fillId="3" borderId="2" xfId="0" applyNumberFormat="1" applyFont="1" applyFill="1" applyBorder="1" applyAlignment="1">
      <alignment horizontal="center"/>
    </xf>
    <xf numFmtId="168" fontId="3" fillId="3" borderId="16" xfId="0" applyNumberFormat="1" applyFont="1" applyFill="1" applyBorder="1" applyAlignment="1">
      <alignment horizontal="center"/>
    </xf>
    <xf numFmtId="168" fontId="0" fillId="8" borderId="23" xfId="0" applyNumberFormat="1" applyFill="1" applyBorder="1" applyAlignment="1">
      <alignment horizontal="center"/>
    </xf>
    <xf numFmtId="168" fontId="0" fillId="8" borderId="70" xfId="0" applyNumberFormat="1" applyFill="1" applyBorder="1" applyAlignment="1">
      <alignment horizontal="center"/>
    </xf>
    <xf numFmtId="168" fontId="3" fillId="3" borderId="44" xfId="0" applyNumberFormat="1" applyFont="1" applyFill="1" applyBorder="1" applyAlignment="1">
      <alignment horizontal="center"/>
    </xf>
    <xf numFmtId="168" fontId="0" fillId="2" borderId="6" xfId="0" applyNumberFormat="1" applyFill="1" applyBorder="1" applyAlignment="1">
      <alignment horizontal="center" vertical="center" wrapText="1"/>
    </xf>
    <xf numFmtId="168" fontId="0" fillId="2" borderId="7" xfId="0" applyNumberFormat="1" applyFill="1" applyBorder="1" applyAlignment="1">
      <alignment horizontal="center" vertical="center" wrapText="1"/>
    </xf>
    <xf numFmtId="168" fontId="3" fillId="8" borderId="40" xfId="1" applyNumberFormat="1" applyFont="1" applyFill="1" applyBorder="1" applyAlignment="1">
      <alignment horizontal="center"/>
    </xf>
    <xf numFmtId="168" fontId="3" fillId="8" borderId="44" xfId="1" applyNumberFormat="1" applyFont="1" applyFill="1" applyBorder="1" applyAlignment="1">
      <alignment horizontal="center"/>
    </xf>
    <xf numFmtId="0" fontId="14" fillId="0" borderId="0" xfId="0" applyFont="1" applyAlignment="1">
      <alignment horizontal="left"/>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0" fillId="5" borderId="51" xfId="0" applyFill="1" applyBorder="1" applyAlignment="1">
      <alignment horizontal="center" vertical="center"/>
    </xf>
    <xf numFmtId="0" fontId="0" fillId="5" borderId="52" xfId="0" applyFill="1" applyBorder="1" applyAlignment="1">
      <alignment horizontal="center" vertical="center"/>
    </xf>
    <xf numFmtId="0" fontId="0" fillId="5" borderId="53" xfId="0" applyFill="1" applyBorder="1" applyAlignment="1">
      <alignment horizontal="center" vertical="center"/>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4" xfId="0" applyFont="1" applyFill="1" applyBorder="1" applyAlignment="1">
      <alignment horizontal="center" vertical="center"/>
    </xf>
    <xf numFmtId="0" fontId="0" fillId="0" borderId="5" xfId="0" applyBorder="1" applyAlignment="1">
      <alignment horizontal="left" vertical="center" wrapText="1"/>
    </xf>
    <xf numFmtId="0" fontId="0" fillId="0" borderId="56" xfId="0" applyBorder="1" applyAlignment="1">
      <alignment horizontal="left" vertical="center" wrapText="1"/>
    </xf>
    <xf numFmtId="0" fontId="0" fillId="0" borderId="14" xfId="0" applyBorder="1" applyAlignment="1">
      <alignment horizontal="left" vertical="center" wrapText="1"/>
    </xf>
    <xf numFmtId="0" fontId="0" fillId="0" borderId="64" xfId="0" applyBorder="1" applyAlignment="1">
      <alignment horizontal="left" vertical="center" wrapText="1"/>
    </xf>
    <xf numFmtId="0" fontId="0" fillId="0" borderId="61"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5" borderId="51" xfId="0" applyFill="1" applyBorder="1" applyAlignment="1">
      <alignment horizontal="left" vertical="center"/>
    </xf>
    <xf numFmtId="0" fontId="0" fillId="5" borderId="52" xfId="0" applyFill="1" applyBorder="1" applyAlignment="1">
      <alignment horizontal="left" vertical="center"/>
    </xf>
    <xf numFmtId="164" fontId="8" fillId="2" borderId="49" xfId="1" applyNumberFormat="1" applyFont="1" applyFill="1" applyBorder="1" applyAlignment="1">
      <alignment horizontal="center" vertical="center" wrapText="1"/>
    </xf>
    <xf numFmtId="164" fontId="8" fillId="2" borderId="48" xfId="1" applyNumberFormat="1" applyFont="1" applyFill="1" applyBorder="1" applyAlignment="1">
      <alignment horizontal="center" vertical="center" wrapText="1"/>
    </xf>
    <xf numFmtId="164" fontId="8" fillId="6" borderId="59" xfId="1" applyNumberFormat="1" applyFont="1" applyFill="1" applyBorder="1" applyAlignment="1">
      <alignment horizontal="center" vertical="center" wrapText="1"/>
    </xf>
    <xf numFmtId="164" fontId="8" fillId="6" borderId="65"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3" xfId="0" applyBorder="1" applyAlignment="1">
      <alignment horizontal="left" vertical="center" wrapText="1"/>
    </xf>
    <xf numFmtId="0" fontId="0" fillId="0" borderId="29" xfId="0" applyBorder="1" applyAlignment="1">
      <alignment horizontal="left" vertical="center" wrapText="1"/>
    </xf>
    <xf numFmtId="0" fontId="0" fillId="0" borderId="72" xfId="0" applyBorder="1" applyAlignment="1">
      <alignment horizontal="left" vertical="center" wrapText="1"/>
    </xf>
    <xf numFmtId="0" fontId="0" fillId="5" borderId="53" xfId="0" applyFill="1" applyBorder="1" applyAlignment="1">
      <alignment horizontal="left" vertical="center"/>
    </xf>
    <xf numFmtId="0" fontId="6" fillId="2" borderId="64" xfId="0" applyFont="1" applyFill="1" applyBorder="1" applyAlignment="1">
      <alignment horizontal="center" vertical="center" wrapText="1"/>
    </xf>
    <xf numFmtId="164" fontId="8" fillId="2" borderId="59" xfId="1" applyNumberFormat="1" applyFont="1" applyFill="1" applyBorder="1" applyAlignment="1">
      <alignment horizontal="center" vertical="center" wrapText="1"/>
    </xf>
    <xf numFmtId="164" fontId="8" fillId="2" borderId="65" xfId="1" applyNumberFormat="1" applyFont="1" applyFill="1" applyBorder="1" applyAlignment="1">
      <alignment horizontal="center" vertical="center" wrapText="1"/>
    </xf>
  </cellXfs>
  <cellStyles count="5">
    <cellStyle name="Comma" xfId="1" builtinId="3"/>
    <cellStyle name="Currency" xfId="2" builtinId="4"/>
    <cellStyle name="Normal" xfId="0" builtinId="0"/>
    <cellStyle name="Normal 10 2" xfId="4" xr:uid="{00000000-0005-0000-0000-000003000000}"/>
    <cellStyle name="Percent" xfId="3"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25">
      <c r="A1" s="1" t="s">
        <v>0</v>
      </c>
    </row>
    <row r="2" spans="1:14">
      <c r="E2" s="108" t="s">
        <v>1</v>
      </c>
    </row>
    <row r="3" spans="1:14" ht="18.75">
      <c r="A3" s="6">
        <v>1</v>
      </c>
      <c r="B3" s="6"/>
      <c r="C3" s="6"/>
      <c r="I3" s="4"/>
    </row>
    <row r="4" spans="1:14" ht="15.75" thickBot="1"/>
    <row r="5" spans="1:14" ht="43.15" customHeight="1" thickBot="1">
      <c r="A5" t="s">
        <v>2</v>
      </c>
      <c r="B5" s="522" t="s">
        <v>3</v>
      </c>
      <c r="C5" s="523"/>
      <c r="D5" s="524" t="s">
        <v>4</v>
      </c>
      <c r="E5" s="525"/>
      <c r="F5" s="526"/>
      <c r="G5" s="527" t="s">
        <v>5</v>
      </c>
      <c r="H5" s="528"/>
      <c r="I5" s="524" t="s">
        <v>6</v>
      </c>
      <c r="J5" s="525"/>
      <c r="K5" s="526"/>
      <c r="L5" s="148" t="s">
        <v>7</v>
      </c>
      <c r="M5" s="7" t="s">
        <v>8</v>
      </c>
      <c r="N5" s="8" t="s">
        <v>9</v>
      </c>
    </row>
    <row r="6" spans="1:14" ht="21" customHeight="1">
      <c r="B6" s="522"/>
      <c r="C6" s="523"/>
      <c r="D6" s="112" t="s">
        <v>10</v>
      </c>
      <c r="E6" s="113" t="s">
        <v>11</v>
      </c>
      <c r="F6" s="114" t="s">
        <v>12</v>
      </c>
      <c r="G6" s="112" t="s">
        <v>13</v>
      </c>
      <c r="H6" s="114" t="s">
        <v>14</v>
      </c>
      <c r="I6" s="112" t="s">
        <v>15</v>
      </c>
      <c r="J6" s="113" t="s">
        <v>16</v>
      </c>
      <c r="K6" s="114"/>
      <c r="L6" s="9" t="s">
        <v>17</v>
      </c>
      <c r="M6" s="11" t="s">
        <v>18</v>
      </c>
      <c r="N6" s="10" t="s">
        <v>19</v>
      </c>
    </row>
    <row r="7" spans="1:14" ht="52.5" customHeight="1" thickBot="1">
      <c r="B7" s="522"/>
      <c r="C7" s="523"/>
      <c r="D7" s="109" t="s">
        <v>20</v>
      </c>
      <c r="E7" s="12" t="s">
        <v>21</v>
      </c>
      <c r="F7" s="13" t="s">
        <v>22</v>
      </c>
      <c r="G7" s="14" t="s">
        <v>23</v>
      </c>
      <c r="H7" s="110" t="s">
        <v>24</v>
      </c>
      <c r="I7" s="14" t="s">
        <v>25</v>
      </c>
      <c r="J7" s="15" t="s">
        <v>26</v>
      </c>
      <c r="K7" s="111" t="s">
        <v>27</v>
      </c>
      <c r="L7" s="16" t="s">
        <v>28</v>
      </c>
      <c r="M7" s="17" t="s">
        <v>29</v>
      </c>
      <c r="N7" s="18" t="s">
        <v>30</v>
      </c>
    </row>
    <row r="8" spans="1:14" ht="15.75" thickBot="1">
      <c r="B8" s="19" t="s">
        <v>31</v>
      </c>
      <c r="C8" s="117" t="s">
        <v>32</v>
      </c>
      <c r="D8" s="20"/>
      <c r="E8" s="20"/>
      <c r="F8" s="21"/>
      <c r="G8" s="22"/>
      <c r="H8" s="22"/>
      <c r="I8" s="23"/>
      <c r="J8" s="24"/>
      <c r="K8" s="24"/>
      <c r="L8" s="21"/>
      <c r="M8" s="25"/>
      <c r="N8" s="26"/>
    </row>
    <row r="9" spans="1:14" ht="15.75" thickBot="1">
      <c r="B9" s="147"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529" t="s">
        <v>34</v>
      </c>
      <c r="C10" s="118" t="s">
        <v>35</v>
      </c>
      <c r="D10" s="132"/>
      <c r="E10" s="131"/>
      <c r="F10" s="130"/>
      <c r="G10" s="133"/>
      <c r="H10" s="133"/>
      <c r="I10" s="134"/>
      <c r="J10" s="135"/>
      <c r="K10" s="135"/>
      <c r="L10" s="130"/>
      <c r="M10" s="136"/>
      <c r="N10" s="137"/>
    </row>
    <row r="11" spans="1:14">
      <c r="B11" s="530"/>
      <c r="C11" s="119" t="s">
        <v>36</v>
      </c>
      <c r="D11" s="132"/>
      <c r="E11" s="131"/>
      <c r="F11" s="130"/>
      <c r="G11" s="133"/>
      <c r="H11" s="133"/>
      <c r="I11" s="134"/>
      <c r="J11" s="135"/>
      <c r="K11" s="135"/>
      <c r="L11" s="130"/>
      <c r="M11" s="136"/>
      <c r="N11" s="137"/>
    </row>
    <row r="12" spans="1:14" ht="15.75" thickBot="1">
      <c r="B12" s="531"/>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75" thickBot="1">
      <c r="B16" s="66" t="s">
        <v>41</v>
      </c>
      <c r="C16" s="124"/>
      <c r="D16" s="67"/>
      <c r="E16" s="67"/>
      <c r="F16" s="67"/>
      <c r="G16" s="68"/>
      <c r="H16" s="68"/>
      <c r="I16" s="69"/>
      <c r="J16" s="70"/>
      <c r="K16" s="70"/>
      <c r="L16" s="67"/>
      <c r="M16" s="71"/>
      <c r="N16" s="72"/>
    </row>
    <row r="17" spans="2:25" ht="15.75" thickBot="1">
      <c r="B17" s="125" t="s">
        <v>42</v>
      </c>
      <c r="C17" s="122" t="s">
        <v>43</v>
      </c>
      <c r="D17" s="27"/>
      <c r="E17" s="28"/>
      <c r="F17" s="49"/>
      <c r="G17" s="49"/>
      <c r="H17" s="49"/>
      <c r="I17" s="31"/>
      <c r="J17" s="73"/>
      <c r="K17" s="50"/>
      <c r="L17" s="29"/>
      <c r="M17" s="51"/>
      <c r="N17" s="52"/>
    </row>
    <row r="18" spans="2:25" ht="19.149999999999999" customHeight="1" thickBot="1">
      <c r="B18" s="519" t="s">
        <v>44</v>
      </c>
      <c r="C18" s="118" t="s">
        <v>45</v>
      </c>
      <c r="D18" s="27"/>
      <c r="E18" s="28"/>
      <c r="F18" s="49"/>
      <c r="G18" s="49"/>
      <c r="H18" s="49"/>
      <c r="I18" s="31"/>
      <c r="J18" s="73"/>
      <c r="K18" s="50"/>
      <c r="L18" s="29"/>
      <c r="M18" s="51"/>
      <c r="N18" s="52"/>
    </row>
    <row r="19" spans="2:25">
      <c r="B19" s="520"/>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75" thickBot="1">
      <c r="B20" s="521"/>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7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7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M43"/>
  <sheetViews>
    <sheetView showGridLines="0" tabSelected="1" topLeftCell="E1" zoomScale="70" zoomScaleNormal="70" zoomScaleSheetLayoutView="100" workbookViewId="0">
      <selection activeCell="Y16" sqref="Y16"/>
    </sheetView>
  </sheetViews>
  <sheetFormatPr defaultColWidth="9.28515625" defaultRowHeight="15"/>
  <cols>
    <col min="1" max="1" width="4.28515625" customWidth="1"/>
    <col min="2" max="2" width="27.85546875" customWidth="1"/>
    <col min="3" max="3" width="35" customWidth="1"/>
    <col min="4" max="4" width="13.5703125" customWidth="1"/>
    <col min="5" max="5" width="19.28515625" customWidth="1"/>
    <col min="6" max="7" width="13.5703125" customWidth="1"/>
    <col min="8" max="8" width="16.85546875" customWidth="1"/>
    <col min="9" max="9" width="18.28515625" customWidth="1"/>
    <col min="10" max="12" width="13.5703125" customWidth="1"/>
    <col min="13" max="13" width="15.42578125" customWidth="1"/>
    <col min="14" max="16" width="14.5703125" style="2" customWidth="1"/>
    <col min="17" max="17" width="18.85546875" style="3" customWidth="1"/>
    <col min="18" max="18" width="14.5703125" customWidth="1"/>
    <col min="19" max="19" width="16.28515625" customWidth="1"/>
    <col min="20" max="20" width="16.28515625" style="5" customWidth="1"/>
    <col min="21" max="22" width="16.28515625" customWidth="1"/>
    <col min="23" max="24" width="15.7109375" style="2" customWidth="1"/>
    <col min="25" max="25" width="13.5703125" customWidth="1"/>
    <col min="29" max="29" width="9.28515625" customWidth="1"/>
  </cols>
  <sheetData>
    <row r="1" spans="1:24" ht="23.25">
      <c r="A1" s="1" t="s">
        <v>0</v>
      </c>
      <c r="T1" s="153"/>
      <c r="W1" s="152"/>
      <c r="X1" s="152"/>
    </row>
    <row r="2" spans="1:24" ht="17.25" customHeight="1">
      <c r="B2" s="471" t="s">
        <v>55</v>
      </c>
      <c r="N2"/>
      <c r="O2"/>
      <c r="P2"/>
      <c r="Q2"/>
      <c r="T2" s="153"/>
      <c r="W2" s="152"/>
      <c r="X2" s="152"/>
    </row>
    <row r="3" spans="1:24" ht="19.5" thickBot="1">
      <c r="A3" s="6"/>
      <c r="B3" s="6" t="s">
        <v>56</v>
      </c>
      <c r="C3" s="6"/>
      <c r="N3"/>
      <c r="O3"/>
      <c r="P3"/>
      <c r="T3" s="162"/>
      <c r="W3" s="152"/>
      <c r="X3" s="152"/>
    </row>
    <row r="4" spans="1:24" ht="43.15" customHeight="1" thickBot="1">
      <c r="A4" t="s">
        <v>2</v>
      </c>
      <c r="B4" s="338"/>
      <c r="C4" s="144"/>
      <c r="D4" s="535" t="s">
        <v>7</v>
      </c>
      <c r="E4" s="535"/>
      <c r="F4" s="535"/>
      <c r="G4" s="536"/>
      <c r="H4" s="537" t="s">
        <v>6</v>
      </c>
      <c r="I4" s="538"/>
      <c r="J4" s="538"/>
      <c r="K4" s="538"/>
      <c r="L4" s="525" t="s">
        <v>57</v>
      </c>
      <c r="M4" s="525"/>
      <c r="N4" s="525"/>
      <c r="O4" s="525"/>
      <c r="P4" s="525"/>
      <c r="Q4" s="525"/>
      <c r="R4" s="526"/>
      <c r="T4" s="153"/>
      <c r="V4" s="160" t="s">
        <v>7</v>
      </c>
      <c r="W4" s="160"/>
      <c r="X4" s="160"/>
    </row>
    <row r="5" spans="1:24" ht="21" customHeight="1" thickBot="1">
      <c r="B5" s="196"/>
      <c r="C5" s="350"/>
      <c r="D5" s="180" t="s">
        <v>10</v>
      </c>
      <c r="E5" s="461" t="s">
        <v>11</v>
      </c>
      <c r="F5" s="461" t="s">
        <v>12</v>
      </c>
      <c r="G5" s="461" t="s">
        <v>58</v>
      </c>
      <c r="H5" s="462" t="s">
        <v>14</v>
      </c>
      <c r="I5" s="463" t="s">
        <v>15</v>
      </c>
      <c r="J5" s="463" t="s">
        <v>59</v>
      </c>
      <c r="K5" s="463" t="s">
        <v>60</v>
      </c>
      <c r="L5" s="464" t="s">
        <v>17</v>
      </c>
      <c r="M5" s="464" t="s">
        <v>61</v>
      </c>
      <c r="N5" s="464" t="s">
        <v>19</v>
      </c>
      <c r="O5" s="464" t="s">
        <v>62</v>
      </c>
      <c r="P5" s="464" t="s">
        <v>63</v>
      </c>
      <c r="Q5" s="461" t="s">
        <v>64</v>
      </c>
      <c r="R5" s="181" t="s">
        <v>65</v>
      </c>
      <c r="T5" s="153"/>
      <c r="W5" s="152"/>
      <c r="X5" s="152"/>
    </row>
    <row r="6" spans="1:24" ht="52.5" customHeight="1" thickBot="1">
      <c r="B6" s="197"/>
      <c r="C6" s="145"/>
      <c r="D6" s="453" t="s">
        <v>66</v>
      </c>
      <c r="E6" s="454" t="s">
        <v>67</v>
      </c>
      <c r="F6" s="454" t="s">
        <v>68</v>
      </c>
      <c r="G6" s="454" t="s">
        <v>69</v>
      </c>
      <c r="H6" s="455" t="s">
        <v>70</v>
      </c>
      <c r="I6" s="456" t="s">
        <v>71</v>
      </c>
      <c r="J6" s="456" t="s">
        <v>72</v>
      </c>
      <c r="K6" s="456" t="s">
        <v>73</v>
      </c>
      <c r="L6" s="457" t="s">
        <v>74</v>
      </c>
      <c r="M6" s="458" t="s">
        <v>75</v>
      </c>
      <c r="N6" s="458" t="s">
        <v>76</v>
      </c>
      <c r="O6" s="458" t="s">
        <v>77</v>
      </c>
      <c r="P6" s="458" t="s">
        <v>78</v>
      </c>
      <c r="Q6" s="459" t="s">
        <v>79</v>
      </c>
      <c r="R6" s="460" t="s">
        <v>80</v>
      </c>
      <c r="T6" s="153"/>
      <c r="W6" s="152"/>
      <c r="X6" s="152"/>
    </row>
    <row r="7" spans="1:24" ht="18" thickBot="1">
      <c r="B7" s="169" t="s">
        <v>31</v>
      </c>
      <c r="C7" s="169" t="s">
        <v>81</v>
      </c>
      <c r="D7" s="150"/>
      <c r="E7" s="151"/>
      <c r="F7" s="151"/>
      <c r="G7" s="174"/>
      <c r="H7" s="169"/>
      <c r="I7" s="151"/>
      <c r="J7" s="167"/>
      <c r="K7" s="171"/>
      <c r="L7" s="150"/>
      <c r="M7" s="151"/>
      <c r="N7" s="151"/>
      <c r="O7" s="151"/>
      <c r="P7" s="151"/>
      <c r="Q7" s="151"/>
      <c r="R7" s="172"/>
      <c r="S7" s="155"/>
      <c r="T7" s="156"/>
      <c r="U7" s="155"/>
      <c r="V7" s="155"/>
      <c r="W7" s="155"/>
      <c r="X7" s="155"/>
    </row>
    <row r="8" spans="1:24">
      <c r="B8" s="542" t="s">
        <v>82</v>
      </c>
      <c r="C8" s="339" t="s">
        <v>83</v>
      </c>
      <c r="D8" s="307">
        <v>13</v>
      </c>
      <c r="E8" s="212"/>
      <c r="F8" s="207">
        <v>13</v>
      </c>
      <c r="G8" s="216"/>
      <c r="H8" s="340">
        <v>113</v>
      </c>
      <c r="I8" s="214"/>
      <c r="J8" s="342">
        <v>113</v>
      </c>
      <c r="K8" s="216"/>
      <c r="L8" s="259">
        <v>140</v>
      </c>
      <c r="M8" s="260"/>
      <c r="N8" s="261">
        <v>140</v>
      </c>
      <c r="O8" s="262"/>
      <c r="P8" s="263">
        <v>142</v>
      </c>
      <c r="Q8" s="263" t="s">
        <v>84</v>
      </c>
      <c r="R8" s="264">
        <v>1520</v>
      </c>
      <c r="S8" s="152"/>
      <c r="T8" s="157"/>
      <c r="U8" s="152"/>
      <c r="V8" s="152"/>
      <c r="W8" s="152"/>
      <c r="X8" s="152"/>
    </row>
    <row r="9" spans="1:24">
      <c r="B9" s="543"/>
      <c r="C9" s="322" t="s">
        <v>85</v>
      </c>
      <c r="D9" s="307">
        <v>54</v>
      </c>
      <c r="E9" s="213"/>
      <c r="F9" s="207">
        <v>54</v>
      </c>
      <c r="G9" s="217"/>
      <c r="H9" s="271">
        <v>27</v>
      </c>
      <c r="I9" s="215"/>
      <c r="J9" s="343">
        <v>27</v>
      </c>
      <c r="K9" s="217"/>
      <c r="L9" s="265">
        <v>39</v>
      </c>
      <c r="M9" s="266"/>
      <c r="N9" s="267">
        <v>39</v>
      </c>
      <c r="O9" s="268"/>
      <c r="P9" s="269">
        <v>39</v>
      </c>
      <c r="Q9" s="269" t="s">
        <v>84</v>
      </c>
      <c r="R9" s="270">
        <v>427</v>
      </c>
      <c r="S9" s="152"/>
      <c r="T9" s="157"/>
      <c r="U9" s="152"/>
      <c r="V9" s="152"/>
      <c r="W9" s="152"/>
      <c r="X9" s="152"/>
    </row>
    <row r="10" spans="1:24">
      <c r="B10" s="543"/>
      <c r="C10" s="322" t="s">
        <v>86</v>
      </c>
      <c r="D10" s="307">
        <v>192</v>
      </c>
      <c r="E10" s="213"/>
      <c r="F10" s="207">
        <v>192</v>
      </c>
      <c r="G10" s="217"/>
      <c r="H10" s="271">
        <v>27</v>
      </c>
      <c r="I10" s="215"/>
      <c r="J10" s="343">
        <v>27</v>
      </c>
      <c r="K10" s="217"/>
      <c r="L10" s="265">
        <v>1499</v>
      </c>
      <c r="M10" s="266"/>
      <c r="N10" s="267">
        <v>1499</v>
      </c>
      <c r="O10" s="268"/>
      <c r="P10" s="269">
        <v>1520</v>
      </c>
      <c r="Q10" s="269" t="s">
        <v>84</v>
      </c>
      <c r="R10" s="270">
        <v>16037</v>
      </c>
      <c r="S10" s="152"/>
      <c r="T10" s="157"/>
      <c r="U10" s="152"/>
      <c r="V10" s="152"/>
      <c r="W10" s="152"/>
      <c r="X10" s="152"/>
    </row>
    <row r="11" spans="1:24">
      <c r="B11" s="543"/>
      <c r="C11" s="322" t="s">
        <v>87</v>
      </c>
      <c r="D11" s="307" t="s">
        <v>84</v>
      </c>
      <c r="E11" s="213"/>
      <c r="F11" s="207" t="s">
        <v>84</v>
      </c>
      <c r="G11" s="217"/>
      <c r="H11" s="271" t="s">
        <v>84</v>
      </c>
      <c r="I11" s="215"/>
      <c r="J11" s="343" t="s">
        <v>84</v>
      </c>
      <c r="K11" s="217"/>
      <c r="L11" s="265" t="s">
        <v>84</v>
      </c>
      <c r="M11" s="266"/>
      <c r="N11" s="267" t="s">
        <v>84</v>
      </c>
      <c r="O11" s="268"/>
      <c r="P11" s="269" t="s">
        <v>84</v>
      </c>
      <c r="Q11" s="269" t="s">
        <v>84</v>
      </c>
      <c r="R11" s="270" t="s">
        <v>84</v>
      </c>
      <c r="S11" s="152"/>
      <c r="T11" s="157"/>
      <c r="U11" s="152"/>
      <c r="V11" s="152"/>
      <c r="W11" s="152"/>
      <c r="X11" s="152"/>
    </row>
    <row r="12" spans="1:24" ht="15.75" thickBot="1">
      <c r="B12" s="543"/>
      <c r="C12" s="226" t="s">
        <v>88</v>
      </c>
      <c r="D12" s="307">
        <f>SUM(D8:D11)</f>
        <v>259</v>
      </c>
      <c r="E12" s="472">
        <v>16375</v>
      </c>
      <c r="F12" s="207">
        <f>SUM(F8:F11)</f>
        <v>259</v>
      </c>
      <c r="G12" s="299">
        <f>IFERROR(F12/E12,"")</f>
        <v>1.5816793893129771E-2</v>
      </c>
      <c r="H12" s="271">
        <f>SUM(H8:H11)</f>
        <v>167</v>
      </c>
      <c r="I12" s="473">
        <v>7763</v>
      </c>
      <c r="J12" s="343">
        <f t="shared" ref="J12" si="0">H12</f>
        <v>167</v>
      </c>
      <c r="K12" s="231">
        <f>IFERROR(J12/I12,"")</f>
        <v>2.1512301945124306E-2</v>
      </c>
      <c r="L12" s="265">
        <f>ROUNDUP(SUM(L8:L11),0)</f>
        <v>1678</v>
      </c>
      <c r="M12" s="207">
        <v>65382</v>
      </c>
      <c r="N12" s="267">
        <f>L12</f>
        <v>1678</v>
      </c>
      <c r="O12" s="296">
        <f>IFERROR(N12/M12,"")</f>
        <v>2.5664555994004468E-2</v>
      </c>
      <c r="P12" s="269">
        <f>SUM(P8:P11)</f>
        <v>1701</v>
      </c>
      <c r="Q12" s="269" t="s">
        <v>84</v>
      </c>
      <c r="R12" s="270">
        <f>SUM(R8:R11)</f>
        <v>17984</v>
      </c>
      <c r="S12" s="152"/>
      <c r="T12" s="157"/>
      <c r="U12" s="152"/>
      <c r="V12" s="152"/>
      <c r="W12" s="152"/>
      <c r="X12" s="152"/>
    </row>
    <row r="13" spans="1:24">
      <c r="B13" s="544" t="s">
        <v>34</v>
      </c>
      <c r="C13" s="339" t="s">
        <v>89</v>
      </c>
      <c r="D13" s="325">
        <v>0</v>
      </c>
      <c r="E13" s="206">
        <v>100</v>
      </c>
      <c r="F13" s="227">
        <v>0</v>
      </c>
      <c r="G13" s="230">
        <f t="shared" ref="G13:G17" si="1">IFERROR(F13/E13,"")</f>
        <v>0</v>
      </c>
      <c r="H13" s="341">
        <v>56</v>
      </c>
      <c r="I13" s="274">
        <v>1937</v>
      </c>
      <c r="J13" s="342">
        <v>56</v>
      </c>
      <c r="K13" s="230">
        <f t="shared" ref="K13:K17" si="2">IFERROR(J13/I13,"")</f>
        <v>2.8910686628807435E-2</v>
      </c>
      <c r="L13" s="259">
        <v>0</v>
      </c>
      <c r="M13" s="206">
        <v>3299</v>
      </c>
      <c r="N13" s="261">
        <v>0</v>
      </c>
      <c r="O13" s="294">
        <f t="shared" ref="O13:O17" si="3">IFERROR(N13/M13,"")</f>
        <v>0</v>
      </c>
      <c r="P13" s="263">
        <v>0</v>
      </c>
      <c r="Q13" s="263" t="s">
        <v>84</v>
      </c>
      <c r="R13" s="264">
        <v>0</v>
      </c>
      <c r="S13" s="161"/>
      <c r="T13" s="161"/>
      <c r="U13" s="161"/>
      <c r="V13" s="152"/>
      <c r="W13" s="152"/>
      <c r="X13" s="152"/>
    </row>
    <row r="14" spans="1:24">
      <c r="B14" s="545"/>
      <c r="C14" s="219" t="s">
        <v>90</v>
      </c>
      <c r="D14" s="323">
        <v>0</v>
      </c>
      <c r="E14" s="207">
        <v>850</v>
      </c>
      <c r="F14" s="228">
        <v>0</v>
      </c>
      <c r="G14" s="231">
        <f t="shared" si="1"/>
        <v>0</v>
      </c>
      <c r="H14" s="271">
        <v>36</v>
      </c>
      <c r="I14" s="273">
        <v>680</v>
      </c>
      <c r="J14" s="272">
        <v>36</v>
      </c>
      <c r="K14" s="231">
        <f t="shared" si="2"/>
        <v>5.2941176470588235E-2</v>
      </c>
      <c r="L14" s="265">
        <v>0</v>
      </c>
      <c r="M14" s="207">
        <v>2403</v>
      </c>
      <c r="N14" s="267">
        <v>0</v>
      </c>
      <c r="O14" s="296">
        <f t="shared" si="3"/>
        <v>0</v>
      </c>
      <c r="P14" s="269">
        <v>0</v>
      </c>
      <c r="Q14" s="269" t="s">
        <v>84</v>
      </c>
      <c r="R14" s="270">
        <v>0</v>
      </c>
      <c r="S14" s="161"/>
      <c r="T14" s="161"/>
      <c r="U14" s="161"/>
      <c r="V14" s="152"/>
      <c r="W14" s="152"/>
      <c r="X14" s="152"/>
    </row>
    <row r="15" spans="1:24" ht="15.75" thickBot="1">
      <c r="B15" s="545"/>
      <c r="C15" s="337" t="s">
        <v>37</v>
      </c>
      <c r="D15" s="323">
        <v>0</v>
      </c>
      <c r="E15" s="207">
        <v>150</v>
      </c>
      <c r="F15" s="228">
        <v>0</v>
      </c>
      <c r="G15" s="231">
        <f t="shared" si="1"/>
        <v>0</v>
      </c>
      <c r="H15" s="271">
        <v>81</v>
      </c>
      <c r="I15" s="273">
        <v>1858</v>
      </c>
      <c r="J15" s="272">
        <v>81</v>
      </c>
      <c r="K15" s="231">
        <f t="shared" si="2"/>
        <v>4.3595263724434875E-2</v>
      </c>
      <c r="L15" s="265">
        <v>0</v>
      </c>
      <c r="M15" s="207">
        <v>2466</v>
      </c>
      <c r="N15" s="267">
        <v>0</v>
      </c>
      <c r="O15" s="296">
        <f t="shared" si="3"/>
        <v>0</v>
      </c>
      <c r="P15" s="269">
        <v>0</v>
      </c>
      <c r="Q15" s="269" t="s">
        <v>84</v>
      </c>
      <c r="R15" s="270">
        <v>0</v>
      </c>
      <c r="S15" s="161"/>
      <c r="T15" s="161"/>
      <c r="U15" s="161"/>
      <c r="V15" s="152"/>
      <c r="W15" s="152"/>
      <c r="X15" s="152"/>
    </row>
    <row r="16" spans="1:24" ht="33" customHeight="1" thickBot="1">
      <c r="B16" s="149" t="s">
        <v>39</v>
      </c>
      <c r="C16" s="168" t="s">
        <v>39</v>
      </c>
      <c r="D16" s="305">
        <v>146302</v>
      </c>
      <c r="E16" s="206">
        <v>150000</v>
      </c>
      <c r="F16" s="206">
        <v>146302</v>
      </c>
      <c r="G16" s="230">
        <f t="shared" si="1"/>
        <v>0.9753466666666667</v>
      </c>
      <c r="H16" s="341">
        <v>12</v>
      </c>
      <c r="I16" s="274">
        <v>1135</v>
      </c>
      <c r="J16" s="401">
        <v>12</v>
      </c>
      <c r="K16" s="230">
        <f t="shared" si="2"/>
        <v>1.0572687224669603E-2</v>
      </c>
      <c r="L16" s="259">
        <v>5335</v>
      </c>
      <c r="M16" s="206">
        <v>90789</v>
      </c>
      <c r="N16" s="410">
        <v>5335</v>
      </c>
      <c r="O16" s="411">
        <f t="shared" si="3"/>
        <v>5.8762625428190642E-2</v>
      </c>
      <c r="P16" s="412">
        <v>5412</v>
      </c>
      <c r="Q16" s="412" t="s">
        <v>84</v>
      </c>
      <c r="R16" s="413">
        <v>64014</v>
      </c>
      <c r="S16" s="152"/>
      <c r="T16" s="153"/>
      <c r="U16" s="152"/>
      <c r="V16" s="152"/>
      <c r="W16" s="152"/>
      <c r="X16" s="152"/>
    </row>
    <row r="17" spans="2:39" ht="15.75" thickBot="1">
      <c r="B17" s="173" t="s">
        <v>40</v>
      </c>
      <c r="C17" s="173"/>
      <c r="D17" s="334">
        <f>SUM(D8:D11,D13:D16)</f>
        <v>146561</v>
      </c>
      <c r="E17" s="352">
        <f>SUM(E12:E16)</f>
        <v>167475</v>
      </c>
      <c r="F17" s="352">
        <f>SUM(F8:F11,F13:F16)</f>
        <v>146561</v>
      </c>
      <c r="G17" s="400">
        <f t="shared" si="1"/>
        <v>0.87512165994924618</v>
      </c>
      <c r="H17" s="354">
        <f>SUM(H12:H16)</f>
        <v>352</v>
      </c>
      <c r="I17" s="355">
        <f>SUM(I12:I16)</f>
        <v>13373</v>
      </c>
      <c r="J17" s="355">
        <f>SUM(J12:J16)</f>
        <v>352</v>
      </c>
      <c r="K17" s="400">
        <f t="shared" si="2"/>
        <v>2.6321692963433785E-2</v>
      </c>
      <c r="L17" s="334">
        <f>SUM(L8:L11,L13:L16)</f>
        <v>7013</v>
      </c>
      <c r="M17" s="352">
        <f>SUM(M12:M16)</f>
        <v>164339</v>
      </c>
      <c r="N17" s="352">
        <f>SUM(N8:N11,N13:N16)</f>
        <v>7013</v>
      </c>
      <c r="O17" s="356">
        <f t="shared" si="3"/>
        <v>4.2673984872732586E-2</v>
      </c>
      <c r="P17" s="357">
        <f>SUM(P12:P16)</f>
        <v>7113</v>
      </c>
      <c r="Q17" s="357" t="s">
        <v>84</v>
      </c>
      <c r="R17" s="335">
        <f>SUM(R12:R16)</f>
        <v>81998</v>
      </c>
      <c r="S17" s="155"/>
      <c r="T17" s="156"/>
      <c r="U17" s="155"/>
      <c r="V17" s="155"/>
      <c r="W17" s="155"/>
      <c r="X17" s="155"/>
    </row>
    <row r="18" spans="2:39" ht="15.75" thickBot="1">
      <c r="B18" s="139"/>
      <c r="C18" s="187"/>
      <c r="D18" s="392"/>
      <c r="E18" s="393"/>
      <c r="F18" s="394"/>
      <c r="G18" s="395"/>
      <c r="H18" s="406"/>
      <c r="I18" s="406"/>
      <c r="J18" s="394"/>
      <c r="K18" s="407"/>
      <c r="L18" s="422"/>
      <c r="M18" s="423"/>
      <c r="N18" s="424"/>
      <c r="O18" s="425"/>
      <c r="P18" s="424"/>
      <c r="Q18" s="423"/>
      <c r="R18" s="426"/>
      <c r="S18" s="158"/>
      <c r="T18" s="158"/>
      <c r="U18" s="158"/>
      <c r="V18" s="158"/>
      <c r="W18" s="158"/>
      <c r="X18" s="158"/>
    </row>
    <row r="19" spans="2:39" ht="15.75" thickBot="1">
      <c r="B19" s="176" t="s">
        <v>41</v>
      </c>
      <c r="C19" s="169" t="s">
        <v>91</v>
      </c>
      <c r="D19" s="324"/>
      <c r="E19" s="209"/>
      <c r="F19" s="82"/>
      <c r="G19" s="300"/>
      <c r="H19" s="233"/>
      <c r="I19" s="233"/>
      <c r="J19" s="82"/>
      <c r="K19" s="288"/>
      <c r="L19" s="222"/>
      <c r="M19" s="242"/>
      <c r="N19" s="243"/>
      <c r="O19" s="250"/>
      <c r="P19" s="243"/>
      <c r="Q19" s="244"/>
      <c r="R19" s="253"/>
      <c r="S19" s="161"/>
      <c r="T19" s="156"/>
      <c r="U19" s="155"/>
      <c r="V19" s="155"/>
      <c r="W19" s="155"/>
      <c r="X19" s="155"/>
    </row>
    <row r="20" spans="2:39" ht="15.75" thickBot="1">
      <c r="B20" s="168" t="s">
        <v>42</v>
      </c>
      <c r="C20" s="220" t="s">
        <v>92</v>
      </c>
      <c r="D20" s="325">
        <v>0</v>
      </c>
      <c r="E20" s="206">
        <v>10</v>
      </c>
      <c r="F20" s="227">
        <v>0</v>
      </c>
      <c r="G20" s="230">
        <f t="shared" ref="G20:G24" si="4">IFERROR(F20/E20,"")</f>
        <v>0</v>
      </c>
      <c r="H20" s="275">
        <v>104</v>
      </c>
      <c r="I20" s="276">
        <v>932</v>
      </c>
      <c r="J20" s="276">
        <v>104</v>
      </c>
      <c r="K20" s="230">
        <f t="shared" ref="K20:K24" si="5">IFERROR(J20/I20,"")</f>
        <v>0.11158798283261803</v>
      </c>
      <c r="L20" s="183">
        <v>0</v>
      </c>
      <c r="M20" s="206">
        <v>1381</v>
      </c>
      <c r="N20" s="235">
        <v>0</v>
      </c>
      <c r="O20" s="294">
        <f t="shared" ref="O20:O24" si="6">IFERROR(N20/M20,"")</f>
        <v>0</v>
      </c>
      <c r="P20" s="327">
        <v>0</v>
      </c>
      <c r="Q20" s="236" t="s">
        <v>84</v>
      </c>
      <c r="R20" s="255">
        <v>0</v>
      </c>
      <c r="S20" s="161"/>
      <c r="T20" s="153"/>
      <c r="U20" s="154"/>
      <c r="V20" s="154"/>
      <c r="W20" s="152"/>
      <c r="X20" s="152"/>
    </row>
    <row r="21" spans="2:39" ht="17.25">
      <c r="B21" s="539" t="s">
        <v>44</v>
      </c>
      <c r="C21" s="339" t="s">
        <v>93</v>
      </c>
      <c r="D21" s="326">
        <v>0</v>
      </c>
      <c r="E21" s="232">
        <v>1055</v>
      </c>
      <c r="F21" s="229">
        <v>0</v>
      </c>
      <c r="G21" s="289">
        <f t="shared" si="4"/>
        <v>0</v>
      </c>
      <c r="H21" s="277">
        <v>84</v>
      </c>
      <c r="I21" s="278">
        <v>1463</v>
      </c>
      <c r="J21" s="278">
        <v>84</v>
      </c>
      <c r="K21" s="289">
        <f t="shared" si="5"/>
        <v>5.7416267942583733E-2</v>
      </c>
      <c r="L21" s="245">
        <v>0</v>
      </c>
      <c r="M21" s="232">
        <v>13290</v>
      </c>
      <c r="N21" s="246">
        <v>0</v>
      </c>
      <c r="O21" s="295">
        <f t="shared" si="6"/>
        <v>0</v>
      </c>
      <c r="P21" s="246">
        <v>0</v>
      </c>
      <c r="Q21" s="247" t="s">
        <v>84</v>
      </c>
      <c r="R21" s="256">
        <v>0</v>
      </c>
      <c r="S21" s="161"/>
      <c r="T21" s="161"/>
      <c r="U21" s="161"/>
      <c r="V21" s="154"/>
      <c r="W21" s="152"/>
      <c r="X21" s="152"/>
    </row>
    <row r="22" spans="2:39">
      <c r="B22" s="540"/>
      <c r="C22" s="337" t="s">
        <v>46</v>
      </c>
      <c r="D22" s="323">
        <v>0</v>
      </c>
      <c r="E22" s="207">
        <v>0</v>
      </c>
      <c r="F22" s="228">
        <v>0</v>
      </c>
      <c r="G22" s="301" t="str">
        <f t="shared" si="4"/>
        <v/>
      </c>
      <c r="H22" s="279">
        <v>11</v>
      </c>
      <c r="I22" s="280">
        <v>0</v>
      </c>
      <c r="J22" s="280">
        <v>11</v>
      </c>
      <c r="K22" s="301" t="str">
        <f t="shared" si="5"/>
        <v/>
      </c>
      <c r="L22" s="248">
        <v>0</v>
      </c>
      <c r="M22" s="228">
        <v>0</v>
      </c>
      <c r="N22" s="240">
        <v>0</v>
      </c>
      <c r="O22" s="296" t="str">
        <f t="shared" si="6"/>
        <v/>
      </c>
      <c r="P22" s="240">
        <v>0</v>
      </c>
      <c r="Q22" s="239" t="s">
        <v>84</v>
      </c>
      <c r="R22" s="257">
        <v>0</v>
      </c>
      <c r="S22" s="161"/>
      <c r="T22" s="161"/>
      <c r="U22" s="161"/>
      <c r="V22" s="154"/>
      <c r="W22" s="152"/>
      <c r="X22" s="152"/>
    </row>
    <row r="23" spans="2:39" ht="15.75" thickBot="1">
      <c r="B23" s="541"/>
      <c r="C23" s="203" t="s">
        <v>47</v>
      </c>
      <c r="D23" s="387">
        <v>0</v>
      </c>
      <c r="E23" s="388">
        <v>0</v>
      </c>
      <c r="F23" s="389">
        <v>0</v>
      </c>
      <c r="G23" s="390" t="str">
        <f t="shared" si="4"/>
        <v/>
      </c>
      <c r="H23" s="402">
        <v>16</v>
      </c>
      <c r="I23" s="403">
        <v>0</v>
      </c>
      <c r="J23" s="403">
        <v>16</v>
      </c>
      <c r="K23" s="390" t="str">
        <f t="shared" si="5"/>
        <v/>
      </c>
      <c r="L23" s="414">
        <v>0</v>
      </c>
      <c r="M23" s="389">
        <v>0</v>
      </c>
      <c r="N23" s="414">
        <v>0</v>
      </c>
      <c r="O23" s="415" t="str">
        <f t="shared" si="6"/>
        <v/>
      </c>
      <c r="P23" s="416">
        <v>0</v>
      </c>
      <c r="Q23" s="417" t="s">
        <v>84</v>
      </c>
      <c r="R23" s="418">
        <v>0</v>
      </c>
      <c r="S23" s="161"/>
      <c r="T23" s="161"/>
      <c r="U23" s="161"/>
      <c r="V23" s="152"/>
      <c r="W23" s="152"/>
      <c r="X23" s="152"/>
    </row>
    <row r="24" spans="2:39" s="104" customFormat="1" ht="15.75" thickBot="1">
      <c r="B24" s="173" t="s">
        <v>48</v>
      </c>
      <c r="C24" s="173"/>
      <c r="D24" s="334">
        <f>SUM(D20:D23)</f>
        <v>0</v>
      </c>
      <c r="E24" s="352">
        <f>SUM(E20:E23)</f>
        <v>1065</v>
      </c>
      <c r="F24" s="352">
        <f>SUM(F20:F23)</f>
        <v>0</v>
      </c>
      <c r="G24" s="400">
        <f t="shared" si="4"/>
        <v>0</v>
      </c>
      <c r="H24" s="354">
        <f>SUM(H20:H23)</f>
        <v>215</v>
      </c>
      <c r="I24" s="355">
        <f>SUM(I20:I23)</f>
        <v>2395</v>
      </c>
      <c r="J24" s="355">
        <f>SUM(J20:J23)</f>
        <v>215</v>
      </c>
      <c r="K24" s="400">
        <f t="shared" si="5"/>
        <v>8.9770354906054284E-2</v>
      </c>
      <c r="L24" s="334">
        <f>SUM(L20:L23)</f>
        <v>0</v>
      </c>
      <c r="M24" s="352">
        <f>SUM(M20:M23)</f>
        <v>14671</v>
      </c>
      <c r="N24" s="352">
        <f>SUM(N20:N23)</f>
        <v>0</v>
      </c>
      <c r="O24" s="356">
        <f t="shared" si="6"/>
        <v>0</v>
      </c>
      <c r="P24" s="357">
        <v>0</v>
      </c>
      <c r="Q24" s="357" t="s">
        <v>84</v>
      </c>
      <c r="R24" s="335">
        <f>SUM(R20:R23)</f>
        <v>0</v>
      </c>
      <c r="S24" s="155"/>
      <c r="T24" s="156"/>
      <c r="U24" s="155"/>
      <c r="V24" s="155"/>
      <c r="W24" s="155"/>
      <c r="X24" s="155"/>
      <c r="Y24"/>
      <c r="Z24"/>
      <c r="AA24"/>
      <c r="AB24"/>
      <c r="AC24"/>
      <c r="AD24"/>
      <c r="AE24"/>
      <c r="AF24"/>
      <c r="AG24"/>
      <c r="AH24"/>
      <c r="AI24"/>
      <c r="AJ24"/>
      <c r="AK24"/>
      <c r="AL24"/>
      <c r="AM24"/>
    </row>
    <row r="25" spans="2:39" ht="15.75" thickBot="1">
      <c r="B25" s="178"/>
      <c r="C25" s="187"/>
      <c r="D25" s="396"/>
      <c r="E25" s="397"/>
      <c r="F25" s="398"/>
      <c r="G25" s="399"/>
      <c r="H25" s="408"/>
      <c r="I25" s="408"/>
      <c r="J25" s="409"/>
      <c r="K25" s="399"/>
      <c r="L25" s="396"/>
      <c r="M25" s="427"/>
      <c r="N25" s="427"/>
      <c r="O25" s="428"/>
      <c r="P25" s="427"/>
      <c r="Q25" s="427"/>
      <c r="R25" s="429"/>
      <c r="S25" s="158"/>
      <c r="T25" s="158"/>
      <c r="U25" s="158"/>
      <c r="V25" s="158"/>
      <c r="W25" s="158"/>
      <c r="X25" s="158"/>
    </row>
    <row r="26" spans="2:39" ht="15.75" thickBot="1">
      <c r="B26" s="176" t="s">
        <v>94</v>
      </c>
      <c r="C26" s="169" t="s">
        <v>91</v>
      </c>
      <c r="D26" s="324"/>
      <c r="E26" s="209"/>
      <c r="F26" s="82"/>
      <c r="G26" s="300"/>
      <c r="H26" s="233"/>
      <c r="I26" s="233"/>
      <c r="J26" s="82"/>
      <c r="K26" s="288"/>
      <c r="L26" s="222"/>
      <c r="M26" s="242"/>
      <c r="N26" s="243"/>
      <c r="O26" s="250"/>
      <c r="P26" s="243"/>
      <c r="Q26" s="244"/>
      <c r="R26" s="253"/>
      <c r="S26" s="158"/>
      <c r="T26" s="158"/>
      <c r="U26" s="158"/>
      <c r="V26" s="158"/>
      <c r="W26" s="158"/>
      <c r="X26" s="158"/>
    </row>
    <row r="27" spans="2:39">
      <c r="B27" s="532" t="s">
        <v>95</v>
      </c>
      <c r="C27" s="339" t="s">
        <v>96</v>
      </c>
      <c r="D27" s="305">
        <v>0</v>
      </c>
      <c r="E27" s="212"/>
      <c r="F27" s="206">
        <v>0</v>
      </c>
      <c r="G27" s="474" t="str">
        <f t="shared" ref="G27:G32" si="7">IFERROR(F27/E27,"")</f>
        <v/>
      </c>
      <c r="H27" s="275">
        <v>28</v>
      </c>
      <c r="I27" s="282"/>
      <c r="J27" s="276">
        <v>28</v>
      </c>
      <c r="K27" s="474" t="str">
        <f t="shared" ref="K27:K32" si="8">IFERROR(J27/I27,"")</f>
        <v/>
      </c>
      <c r="L27" s="183">
        <v>0</v>
      </c>
      <c r="M27" s="234"/>
      <c r="N27" s="235">
        <v>0</v>
      </c>
      <c r="O27" s="476" t="str">
        <f t="shared" ref="O27:O32" si="9">IFERROR(N27/M27,"")</f>
        <v/>
      </c>
      <c r="P27" s="251">
        <v>0</v>
      </c>
      <c r="Q27" s="236" t="s">
        <v>84</v>
      </c>
      <c r="R27" s="255">
        <v>0</v>
      </c>
      <c r="S27" s="158"/>
      <c r="T27" s="158"/>
      <c r="U27" s="158"/>
      <c r="V27" s="158"/>
      <c r="W27" s="158"/>
      <c r="X27" s="158"/>
    </row>
    <row r="28" spans="2:39">
      <c r="B28" s="533"/>
      <c r="C28" s="322" t="s">
        <v>43</v>
      </c>
      <c r="D28" s="307">
        <v>0</v>
      </c>
      <c r="E28" s="213"/>
      <c r="F28" s="207">
        <v>0</v>
      </c>
      <c r="G28" s="475" t="str">
        <f t="shared" si="7"/>
        <v/>
      </c>
      <c r="H28" s="283">
        <v>10</v>
      </c>
      <c r="I28" s="284"/>
      <c r="J28" s="280">
        <v>10</v>
      </c>
      <c r="K28" s="475" t="str">
        <f t="shared" si="8"/>
        <v/>
      </c>
      <c r="L28" s="221">
        <v>0</v>
      </c>
      <c r="M28" s="237"/>
      <c r="N28" s="238">
        <v>0</v>
      </c>
      <c r="O28" s="477" t="str">
        <f t="shared" si="9"/>
        <v/>
      </c>
      <c r="P28" s="252">
        <v>0</v>
      </c>
      <c r="Q28" s="239" t="s">
        <v>84</v>
      </c>
      <c r="R28" s="254">
        <v>0</v>
      </c>
      <c r="S28" s="158"/>
      <c r="T28" s="158"/>
      <c r="U28" s="158"/>
      <c r="V28" s="158"/>
      <c r="W28" s="158"/>
      <c r="X28" s="158"/>
    </row>
    <row r="29" spans="2:39">
      <c r="B29" s="533"/>
      <c r="C29" s="322" t="s">
        <v>97</v>
      </c>
      <c r="D29" s="307">
        <v>0</v>
      </c>
      <c r="E29" s="213"/>
      <c r="F29" s="207">
        <v>0</v>
      </c>
      <c r="G29" s="475" t="str">
        <f t="shared" si="7"/>
        <v/>
      </c>
      <c r="H29" s="283">
        <v>1</v>
      </c>
      <c r="I29" s="284"/>
      <c r="J29" s="280">
        <v>1</v>
      </c>
      <c r="K29" s="475" t="str">
        <f t="shared" si="8"/>
        <v/>
      </c>
      <c r="L29" s="221">
        <v>0</v>
      </c>
      <c r="M29" s="237"/>
      <c r="N29" s="238">
        <v>0</v>
      </c>
      <c r="O29" s="477" t="str">
        <f t="shared" si="9"/>
        <v/>
      </c>
      <c r="P29" s="252">
        <v>0</v>
      </c>
      <c r="Q29" s="239" t="s">
        <v>84</v>
      </c>
      <c r="R29" s="254">
        <v>0</v>
      </c>
      <c r="S29" s="158"/>
      <c r="T29" s="158"/>
      <c r="U29" s="158"/>
      <c r="V29" s="158"/>
      <c r="W29" s="158"/>
      <c r="X29" s="158"/>
    </row>
    <row r="30" spans="2:39">
      <c r="B30" s="533"/>
      <c r="C30" s="322" t="s">
        <v>47</v>
      </c>
      <c r="D30" s="307">
        <v>0</v>
      </c>
      <c r="E30" s="213"/>
      <c r="F30" s="207">
        <v>0</v>
      </c>
      <c r="G30" s="475" t="str">
        <f t="shared" si="7"/>
        <v/>
      </c>
      <c r="H30" s="283">
        <v>53</v>
      </c>
      <c r="I30" s="284"/>
      <c r="J30" s="280">
        <v>53</v>
      </c>
      <c r="K30" s="475" t="str">
        <f t="shared" si="8"/>
        <v/>
      </c>
      <c r="L30" s="221">
        <v>0</v>
      </c>
      <c r="M30" s="237"/>
      <c r="N30" s="238">
        <v>0</v>
      </c>
      <c r="O30" s="477" t="str">
        <f t="shared" si="9"/>
        <v/>
      </c>
      <c r="P30" s="252">
        <v>0</v>
      </c>
      <c r="Q30" s="239" t="s">
        <v>84</v>
      </c>
      <c r="R30" s="254">
        <v>0</v>
      </c>
      <c r="S30" s="158"/>
      <c r="T30" s="158"/>
      <c r="U30" s="158"/>
      <c r="V30" s="158"/>
      <c r="W30" s="158"/>
      <c r="X30" s="158"/>
    </row>
    <row r="31" spans="2:39" ht="15.75" thickBot="1">
      <c r="B31" s="534"/>
      <c r="C31" s="203" t="s">
        <v>98</v>
      </c>
      <c r="D31" s="328">
        <f>SUM(D27:D30)</f>
        <v>0</v>
      </c>
      <c r="E31" s="388">
        <v>510</v>
      </c>
      <c r="F31" s="388">
        <f>SUM(F27:F30)</f>
        <v>0</v>
      </c>
      <c r="G31" s="391">
        <f t="shared" si="7"/>
        <v>0</v>
      </c>
      <c r="H31" s="404">
        <f>SUM(H27:H30)</f>
        <v>92</v>
      </c>
      <c r="I31" s="281">
        <v>853</v>
      </c>
      <c r="J31" s="451">
        <f>SUM(J27:J30)</f>
        <v>92</v>
      </c>
      <c r="K31" s="405">
        <f t="shared" si="8"/>
        <v>0.10785463071512309</v>
      </c>
      <c r="L31" s="419">
        <f>SUM(L27:L30)</f>
        <v>0</v>
      </c>
      <c r="M31" s="210">
        <v>2022</v>
      </c>
      <c r="N31" s="452">
        <f>SUM(N27:N30)</f>
        <v>0</v>
      </c>
      <c r="O31" s="415">
        <f t="shared" si="9"/>
        <v>0</v>
      </c>
      <c r="P31" s="420">
        <f>SUM(P27:P30)</f>
        <v>0</v>
      </c>
      <c r="Q31" s="239" t="s">
        <v>84</v>
      </c>
      <c r="R31" s="421">
        <f>SUM(R27:R30)</f>
        <v>0</v>
      </c>
      <c r="S31" s="158"/>
      <c r="T31" s="158"/>
      <c r="U31" s="158"/>
      <c r="V31" s="158"/>
      <c r="W31" s="158"/>
      <c r="X31" s="158"/>
    </row>
    <row r="32" spans="2:39" ht="15.75" thickBot="1">
      <c r="B32" s="361" t="s">
        <v>99</v>
      </c>
      <c r="C32" s="364"/>
      <c r="D32" s="334">
        <f>D31</f>
        <v>0</v>
      </c>
      <c r="E32" s="352">
        <f t="shared" ref="E32:R32" si="10">E31</f>
        <v>510</v>
      </c>
      <c r="F32" s="352">
        <f t="shared" si="10"/>
        <v>0</v>
      </c>
      <c r="G32" s="400">
        <f t="shared" si="7"/>
        <v>0</v>
      </c>
      <c r="H32" s="354">
        <f t="shared" si="10"/>
        <v>92</v>
      </c>
      <c r="I32" s="355">
        <f t="shared" si="10"/>
        <v>853</v>
      </c>
      <c r="J32" s="355">
        <f t="shared" si="10"/>
        <v>92</v>
      </c>
      <c r="K32" s="400">
        <f t="shared" si="8"/>
        <v>0.10785463071512309</v>
      </c>
      <c r="L32" s="334">
        <f t="shared" si="10"/>
        <v>0</v>
      </c>
      <c r="M32" s="352">
        <f t="shared" si="10"/>
        <v>2022</v>
      </c>
      <c r="N32" s="352">
        <f t="shared" si="10"/>
        <v>0</v>
      </c>
      <c r="O32" s="356">
        <f t="shared" si="9"/>
        <v>0</v>
      </c>
      <c r="P32" s="357">
        <f t="shared" si="10"/>
        <v>0</v>
      </c>
      <c r="Q32" s="357" t="s">
        <v>84</v>
      </c>
      <c r="R32" s="335">
        <f t="shared" si="10"/>
        <v>0</v>
      </c>
      <c r="S32" s="155"/>
      <c r="T32" s="156"/>
      <c r="U32" s="155"/>
      <c r="V32" s="155"/>
      <c r="W32" s="155"/>
      <c r="X32" s="155"/>
    </row>
    <row r="33" spans="2:39" ht="15.75" thickBot="1">
      <c r="B33" s="360" t="s">
        <v>51</v>
      </c>
      <c r="C33" s="163"/>
      <c r="D33" s="365"/>
      <c r="E33" s="366"/>
      <c r="F33" s="367"/>
      <c r="G33" s="368"/>
      <c r="H33" s="369"/>
      <c r="I33" s="370"/>
      <c r="J33" s="371"/>
      <c r="K33" s="368"/>
      <c r="L33" s="372"/>
      <c r="M33" s="373"/>
      <c r="N33" s="374"/>
      <c r="O33" s="375"/>
      <c r="P33" s="376"/>
      <c r="Q33" s="374"/>
      <c r="R33" s="377"/>
      <c r="S33" s="154"/>
      <c r="T33" s="153"/>
      <c r="U33" s="154"/>
      <c r="V33" s="154"/>
      <c r="W33" s="152"/>
      <c r="X33" s="152"/>
    </row>
    <row r="34" spans="2:39" ht="15.75" thickBot="1">
      <c r="B34" s="361" t="s">
        <v>52</v>
      </c>
      <c r="C34" s="364"/>
      <c r="D34" s="378"/>
      <c r="E34" s="352"/>
      <c r="F34" s="379"/>
      <c r="G34" s="353"/>
      <c r="H34" s="380"/>
      <c r="I34" s="381"/>
      <c r="J34" s="382"/>
      <c r="K34" s="353"/>
      <c r="L34" s="378"/>
      <c r="M34" s="379"/>
      <c r="N34" s="383"/>
      <c r="O34" s="356"/>
      <c r="P34" s="384"/>
      <c r="Q34" s="385"/>
      <c r="R34" s="386"/>
      <c r="S34" s="159"/>
      <c r="T34" s="156"/>
      <c r="U34" s="159"/>
      <c r="V34" s="159"/>
      <c r="W34" s="155"/>
      <c r="X34" s="155"/>
    </row>
    <row r="35" spans="2:39">
      <c r="B35" s="362"/>
      <c r="C35" s="359"/>
      <c r="D35" s="225"/>
      <c r="E35" s="208"/>
      <c r="F35" s="140"/>
      <c r="G35" s="291"/>
      <c r="H35" s="285"/>
      <c r="I35" s="286"/>
      <c r="J35" s="287"/>
      <c r="K35" s="291"/>
      <c r="L35" s="225"/>
      <c r="M35" s="241"/>
      <c r="N35" s="241"/>
      <c r="O35" s="298"/>
      <c r="P35" s="241"/>
      <c r="Q35" s="241"/>
      <c r="R35" s="258"/>
      <c r="S35" s="158"/>
      <c r="T35" s="158"/>
      <c r="U35" s="158"/>
      <c r="V35" s="158"/>
      <c r="W35" s="158"/>
      <c r="X35" s="158"/>
    </row>
    <row r="36" spans="2:39" ht="15.75" thickBot="1">
      <c r="B36" s="363" t="s">
        <v>53</v>
      </c>
      <c r="C36" s="358"/>
      <c r="D36" s="292">
        <f>SUM(D34,D32,D24,D17)</f>
        <v>146561</v>
      </c>
      <c r="E36" s="211">
        <f>SUM(E32,E24,E17)</f>
        <v>169050</v>
      </c>
      <c r="F36" s="211">
        <f>SUM(F34,F32,F24,F17)</f>
        <v>146561</v>
      </c>
      <c r="G36" s="290">
        <f>IFERROR(F36/E36,"")</f>
        <v>0.86696835255841465</v>
      </c>
      <c r="H36" s="302">
        <f>SUM(H32,H24,H17)</f>
        <v>659</v>
      </c>
      <c r="I36" s="303">
        <f>SUM(I32,I24,I17)</f>
        <v>16621</v>
      </c>
      <c r="J36" s="302">
        <f>SUM(J32,J24,J17)</f>
        <v>659</v>
      </c>
      <c r="K36" s="290">
        <f>IFERROR(J36/I36,"")</f>
        <v>3.9648637266109142E-2</v>
      </c>
      <c r="L36" s="292">
        <f>SUM(L32,L24,L17)</f>
        <v>7013</v>
      </c>
      <c r="M36" s="292">
        <f>SUM(M32,M24,M17)</f>
        <v>181032</v>
      </c>
      <c r="N36" s="292">
        <f>SUM(N32,N24,N17)</f>
        <v>7013</v>
      </c>
      <c r="O36" s="297">
        <f>IFERROR(N36/M36,"")</f>
        <v>3.8739007468292896E-2</v>
      </c>
      <c r="P36" s="292">
        <f>SUM(P32,P24,P17)</f>
        <v>7113</v>
      </c>
      <c r="Q36" s="293" t="s">
        <v>84</v>
      </c>
      <c r="R36" s="351">
        <f>SUM(R32,R24,R17)</f>
        <v>81998</v>
      </c>
      <c r="S36" s="155"/>
      <c r="T36" s="156"/>
      <c r="U36" s="155"/>
      <c r="V36" s="155"/>
      <c r="W36" s="155"/>
      <c r="X36" s="155"/>
    </row>
    <row r="37" spans="2:39" ht="15.75" thickBot="1">
      <c r="B37" s="218" t="s">
        <v>54</v>
      </c>
      <c r="C37" s="146"/>
      <c r="D37" s="344"/>
      <c r="E37" s="345"/>
      <c r="F37" s="345"/>
      <c r="G37" s="346"/>
      <c r="H37" s="347"/>
      <c r="I37" s="348"/>
      <c r="J37" s="345"/>
      <c r="K37" s="346"/>
      <c r="L37" s="347"/>
      <c r="M37" s="345"/>
      <c r="N37" s="345"/>
      <c r="O37" s="345"/>
      <c r="P37" s="345"/>
      <c r="Q37" s="349"/>
      <c r="R37" s="346"/>
      <c r="S37" s="155"/>
      <c r="T37" s="156"/>
      <c r="U37" s="155"/>
      <c r="V37" s="155"/>
      <c r="W37" s="155"/>
      <c r="X37" s="155"/>
    </row>
    <row r="38" spans="2:39">
      <c r="B38" s="155"/>
      <c r="C38" s="155"/>
      <c r="D38" s="155"/>
      <c r="E38" s="155"/>
      <c r="F38" s="155"/>
      <c r="G38" s="155"/>
      <c r="H38" s="155"/>
      <c r="I38" s="155"/>
      <c r="J38" s="155"/>
      <c r="K38" s="155"/>
      <c r="L38" s="155"/>
      <c r="M38" s="155"/>
      <c r="N38" s="155"/>
      <c r="O38" s="155"/>
      <c r="P38" s="155"/>
      <c r="Q38" s="155"/>
      <c r="R38" s="155"/>
      <c r="S38" s="155"/>
      <c r="T38" s="156"/>
      <c r="U38" s="155"/>
      <c r="V38" s="155"/>
      <c r="W38" s="155"/>
      <c r="X38" s="155"/>
    </row>
    <row r="39" spans="2:39" ht="17.25">
      <c r="B39" s="204" t="s">
        <v>100</v>
      </c>
      <c r="C39" s="104"/>
      <c r="D39" s="104"/>
      <c r="E39" s="104"/>
      <c r="F39" s="104"/>
      <c r="G39" s="104"/>
      <c r="H39" s="104"/>
      <c r="I39" s="104"/>
      <c r="J39" s="104"/>
      <c r="K39" s="104"/>
      <c r="L39" s="104"/>
      <c r="M39" s="104"/>
      <c r="N39" s="104"/>
      <c r="O39" s="104"/>
      <c r="P39" s="104"/>
      <c r="Q39" s="104"/>
      <c r="R39" s="104"/>
      <c r="S39" s="104"/>
      <c r="T39" s="106"/>
      <c r="U39" s="104"/>
      <c r="V39" s="104"/>
      <c r="W39" s="107"/>
      <c r="X39" s="107"/>
      <c r="Y39" s="104"/>
      <c r="Z39" s="104"/>
      <c r="AA39" s="104"/>
      <c r="AB39" s="104"/>
      <c r="AC39" s="104"/>
      <c r="AD39" s="104"/>
      <c r="AE39" s="104"/>
      <c r="AF39" s="104"/>
      <c r="AG39" s="104"/>
      <c r="AH39" s="104"/>
      <c r="AI39" s="104"/>
      <c r="AJ39" s="104"/>
      <c r="AK39" s="104"/>
      <c r="AL39" s="104"/>
      <c r="AM39" s="104"/>
    </row>
    <row r="40" spans="2:39" ht="17.25">
      <c r="B40" s="143" t="s">
        <v>101</v>
      </c>
    </row>
    <row r="41" spans="2:39" ht="17.25">
      <c r="B41" s="518" t="s">
        <v>102</v>
      </c>
    </row>
    <row r="42" spans="2:39" ht="17.25">
      <c r="B42" s="143" t="s">
        <v>103</v>
      </c>
    </row>
    <row r="43" spans="2:39">
      <c r="B43" t="s">
        <v>104</v>
      </c>
    </row>
  </sheetData>
  <mergeCells count="7">
    <mergeCell ref="B27:B31"/>
    <mergeCell ref="D4:G4"/>
    <mergeCell ref="H4:K4"/>
    <mergeCell ref="L4:R4"/>
    <mergeCell ref="B21:B23"/>
    <mergeCell ref="B8:B12"/>
    <mergeCell ref="B13:B15"/>
  </mergeCells>
  <pageMargins left="0.25" right="0.25" top="0.75" bottom="0.75" header="0.3" footer="0.3"/>
  <pageSetup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D28"/>
  <sheetViews>
    <sheetView showGridLines="0" zoomScale="85" zoomScaleNormal="85" zoomScaleSheetLayoutView="100" workbookViewId="0">
      <selection activeCell="I22" sqref="I22"/>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15" ht="23.25">
      <c r="A1" s="1" t="s">
        <v>0</v>
      </c>
      <c r="K1" s="153"/>
      <c r="N1" s="152"/>
      <c r="O1" s="152"/>
    </row>
    <row r="2" spans="1:15" ht="15.75">
      <c r="B2" s="471" t="s">
        <v>55</v>
      </c>
      <c r="K2" s="153"/>
      <c r="N2" s="152"/>
      <c r="O2" s="152"/>
    </row>
    <row r="3" spans="1:15" ht="19.5" thickBot="1">
      <c r="A3" s="6"/>
      <c r="B3" s="6" t="s">
        <v>56</v>
      </c>
      <c r="C3" s="6"/>
      <c r="D3" s="6"/>
      <c r="E3" s="6"/>
      <c r="F3" s="6"/>
      <c r="G3" s="6"/>
      <c r="H3" s="6"/>
      <c r="K3" s="162"/>
      <c r="N3" s="152"/>
      <c r="O3" s="152"/>
    </row>
    <row r="4" spans="1:15" ht="43.15" customHeight="1" thickBot="1">
      <c r="A4" t="s">
        <v>2</v>
      </c>
      <c r="B4" s="338"/>
      <c r="C4" s="144"/>
      <c r="D4" s="535" t="s">
        <v>7</v>
      </c>
      <c r="E4" s="535"/>
      <c r="F4" s="554" t="s">
        <v>105</v>
      </c>
      <c r="G4" s="555"/>
      <c r="H4" s="556" t="s">
        <v>57</v>
      </c>
      <c r="I4" s="557"/>
      <c r="K4" s="153"/>
      <c r="M4" s="160" t="s">
        <v>7</v>
      </c>
      <c r="N4" s="160"/>
      <c r="O4" s="160"/>
    </row>
    <row r="5" spans="1:15" ht="21" customHeight="1" thickBot="1">
      <c r="B5" s="196"/>
      <c r="C5" s="350"/>
      <c r="D5" s="179" t="s">
        <v>10</v>
      </c>
      <c r="E5" s="184" t="s">
        <v>11</v>
      </c>
      <c r="F5" s="189" t="s">
        <v>12</v>
      </c>
      <c r="G5" s="190" t="s">
        <v>13</v>
      </c>
      <c r="H5" s="180" t="s">
        <v>14</v>
      </c>
      <c r="I5" s="181" t="s">
        <v>15</v>
      </c>
      <c r="K5" s="153"/>
      <c r="N5" s="152"/>
      <c r="O5" s="152"/>
    </row>
    <row r="6" spans="1:15" ht="52.5" customHeight="1" thickBot="1">
      <c r="B6" s="197"/>
      <c r="C6" s="145"/>
      <c r="D6" s="548" t="s">
        <v>68</v>
      </c>
      <c r="E6" s="549"/>
      <c r="F6" s="550" t="s">
        <v>106</v>
      </c>
      <c r="G6" s="551"/>
      <c r="H6" s="552" t="s">
        <v>76</v>
      </c>
      <c r="I6" s="553"/>
      <c r="K6" s="153"/>
      <c r="N6" s="152"/>
      <c r="O6" s="152"/>
    </row>
    <row r="7" spans="1:15" ht="30.75" thickBot="1">
      <c r="B7" s="169" t="s">
        <v>31</v>
      </c>
      <c r="C7" s="175" t="s">
        <v>32</v>
      </c>
      <c r="D7" s="182" t="s">
        <v>107</v>
      </c>
      <c r="E7" s="195" t="s">
        <v>108</v>
      </c>
      <c r="F7" s="182" t="s">
        <v>107</v>
      </c>
      <c r="G7" s="195" t="s">
        <v>108</v>
      </c>
      <c r="H7" s="182" t="s">
        <v>107</v>
      </c>
      <c r="I7" s="195" t="s">
        <v>108</v>
      </c>
      <c r="J7" s="155"/>
      <c r="K7" s="156"/>
      <c r="L7" s="155"/>
      <c r="M7" s="155"/>
      <c r="N7" s="155"/>
      <c r="O7" s="155"/>
    </row>
    <row r="8" spans="1:15">
      <c r="B8" s="542" t="s">
        <v>33</v>
      </c>
      <c r="C8" s="166" t="s">
        <v>83</v>
      </c>
      <c r="D8" s="259">
        <v>0</v>
      </c>
      <c r="E8" s="306">
        <v>13</v>
      </c>
      <c r="F8" s="479">
        <v>0</v>
      </c>
      <c r="G8" s="480">
        <v>7</v>
      </c>
      <c r="H8" s="259">
        <v>0</v>
      </c>
      <c r="I8" s="306">
        <v>140</v>
      </c>
      <c r="J8" s="152"/>
      <c r="K8" s="157"/>
      <c r="L8" s="152"/>
      <c r="M8" s="152"/>
      <c r="N8" s="152"/>
      <c r="O8" s="152"/>
    </row>
    <row r="9" spans="1:15">
      <c r="B9" s="543"/>
      <c r="C9" s="170" t="s">
        <v>85</v>
      </c>
      <c r="D9" s="265">
        <v>0</v>
      </c>
      <c r="E9" s="441">
        <v>54</v>
      </c>
      <c r="F9" s="481">
        <v>0</v>
      </c>
      <c r="G9" s="482">
        <v>8</v>
      </c>
      <c r="H9" s="265">
        <v>0</v>
      </c>
      <c r="I9" s="308">
        <v>39</v>
      </c>
      <c r="J9" s="152"/>
      <c r="K9" s="157"/>
      <c r="L9" s="152"/>
      <c r="M9" s="152"/>
      <c r="N9" s="152"/>
      <c r="O9" s="152"/>
    </row>
    <row r="10" spans="1:15">
      <c r="B10" s="543"/>
      <c r="C10" s="170" t="s">
        <v>86</v>
      </c>
      <c r="D10" s="265">
        <v>0</v>
      </c>
      <c r="E10" s="308">
        <v>192</v>
      </c>
      <c r="F10" s="481">
        <v>0</v>
      </c>
      <c r="G10" s="483">
        <v>14</v>
      </c>
      <c r="H10" s="265">
        <v>0</v>
      </c>
      <c r="I10" s="308">
        <v>1499</v>
      </c>
      <c r="J10" s="152"/>
      <c r="K10" s="157"/>
      <c r="L10" s="152"/>
      <c r="M10" s="152"/>
      <c r="N10" s="152"/>
      <c r="O10" s="152"/>
    </row>
    <row r="11" spans="1:15">
      <c r="B11" s="543"/>
      <c r="C11" s="170" t="s">
        <v>109</v>
      </c>
      <c r="D11" s="265" t="s">
        <v>84</v>
      </c>
      <c r="E11" s="308" t="s">
        <v>84</v>
      </c>
      <c r="F11" s="481" t="s">
        <v>84</v>
      </c>
      <c r="G11" s="483" t="s">
        <v>84</v>
      </c>
      <c r="H11" s="265" t="s">
        <v>84</v>
      </c>
      <c r="I11" s="308" t="s">
        <v>84</v>
      </c>
      <c r="J11" s="152"/>
      <c r="K11" s="157"/>
      <c r="L11" s="152"/>
      <c r="M11" s="152"/>
      <c r="N11" s="152"/>
      <c r="O11" s="152"/>
    </row>
    <row r="12" spans="1:15" ht="15.75" thickBot="1">
      <c r="B12" s="543"/>
      <c r="C12" s="205" t="s">
        <v>88</v>
      </c>
      <c r="D12" s="265">
        <f>SUM(D8:D10)</f>
        <v>0</v>
      </c>
      <c r="E12" s="308">
        <f>SUM(E8:E10)</f>
        <v>259</v>
      </c>
      <c r="F12" s="481">
        <f t="shared" ref="F12:I12" si="0">SUM(F8:F10)</f>
        <v>0</v>
      </c>
      <c r="G12" s="483">
        <f t="shared" si="0"/>
        <v>29</v>
      </c>
      <c r="H12" s="265">
        <f t="shared" si="0"/>
        <v>0</v>
      </c>
      <c r="I12" s="308">
        <f t="shared" si="0"/>
        <v>1678</v>
      </c>
      <c r="J12" s="152"/>
      <c r="K12" s="157"/>
      <c r="L12" s="152"/>
      <c r="M12" s="152"/>
      <c r="N12" s="152"/>
      <c r="O12" s="152"/>
    </row>
    <row r="13" spans="1:15" ht="14.45" customHeight="1">
      <c r="B13" s="542" t="s">
        <v>34</v>
      </c>
      <c r="C13" s="166" t="s">
        <v>110</v>
      </c>
      <c r="D13" s="259">
        <v>0</v>
      </c>
      <c r="E13" s="306">
        <v>0</v>
      </c>
      <c r="F13" s="479">
        <v>0</v>
      </c>
      <c r="G13" s="480">
        <v>0</v>
      </c>
      <c r="H13" s="259">
        <v>0</v>
      </c>
      <c r="I13" s="306">
        <v>0</v>
      </c>
      <c r="J13" s="161"/>
      <c r="K13" s="161"/>
      <c r="L13" s="161"/>
      <c r="M13" s="152"/>
      <c r="N13" s="152"/>
      <c r="O13" s="152"/>
    </row>
    <row r="14" spans="1:15" ht="14.45" customHeight="1">
      <c r="B14" s="543"/>
      <c r="C14" s="164" t="s">
        <v>90</v>
      </c>
      <c r="D14" s="265">
        <v>0</v>
      </c>
      <c r="E14" s="308">
        <v>0</v>
      </c>
      <c r="F14" s="481">
        <v>0</v>
      </c>
      <c r="G14" s="483">
        <v>0</v>
      </c>
      <c r="H14" s="265">
        <v>0</v>
      </c>
      <c r="I14" s="308">
        <v>0</v>
      </c>
      <c r="J14" s="161"/>
      <c r="K14" s="161"/>
      <c r="L14" s="161"/>
      <c r="M14" s="152"/>
      <c r="N14" s="152"/>
      <c r="O14" s="152"/>
    </row>
    <row r="15" spans="1:15" ht="14.45" customHeight="1" thickBot="1">
      <c r="B15" s="543"/>
      <c r="C15" s="165" t="s">
        <v>37</v>
      </c>
      <c r="D15" s="304">
        <v>0</v>
      </c>
      <c r="E15" s="310">
        <v>0</v>
      </c>
      <c r="F15" s="484">
        <v>0</v>
      </c>
      <c r="G15" s="485">
        <v>0</v>
      </c>
      <c r="H15" s="304">
        <v>0</v>
      </c>
      <c r="I15" s="310">
        <v>0</v>
      </c>
      <c r="J15" s="161"/>
      <c r="K15" s="161"/>
      <c r="L15" s="161"/>
      <c r="M15" s="152"/>
      <c r="N15" s="152"/>
      <c r="O15" s="152"/>
    </row>
    <row r="16" spans="1:15" ht="45.75" thickBot="1">
      <c r="B16" s="177" t="s">
        <v>38</v>
      </c>
      <c r="C16" s="177" t="s">
        <v>39</v>
      </c>
      <c r="D16" s="259">
        <v>0</v>
      </c>
      <c r="E16" s="306">
        <v>146302</v>
      </c>
      <c r="F16" s="479">
        <v>0</v>
      </c>
      <c r="G16" s="480">
        <v>0</v>
      </c>
      <c r="H16" s="259">
        <v>0</v>
      </c>
      <c r="I16" s="478">
        <v>5335</v>
      </c>
      <c r="J16" s="152"/>
      <c r="K16" s="153"/>
      <c r="L16" s="152"/>
      <c r="M16" s="152"/>
      <c r="N16" s="152"/>
      <c r="O16" s="152"/>
    </row>
    <row r="17" spans="2:30" ht="15.75" thickBot="1">
      <c r="B17" s="434" t="s">
        <v>40</v>
      </c>
      <c r="C17" s="361"/>
      <c r="D17" s="435">
        <f t="shared" ref="D17:H17" si="1">SUM(D8:D11,D13:D16)</f>
        <v>0</v>
      </c>
      <c r="E17" s="436">
        <f t="shared" si="1"/>
        <v>146561</v>
      </c>
      <c r="F17" s="486">
        <f t="shared" si="1"/>
        <v>0</v>
      </c>
      <c r="G17" s="487">
        <f t="shared" si="1"/>
        <v>29</v>
      </c>
      <c r="H17" s="435">
        <f t="shared" si="1"/>
        <v>0</v>
      </c>
      <c r="I17" s="436">
        <f>SUM(I8:I11,I13:I16)</f>
        <v>7013</v>
      </c>
      <c r="J17" s="155"/>
      <c r="K17" s="156"/>
      <c r="L17" s="155"/>
      <c r="M17" s="155"/>
      <c r="N17" s="155"/>
      <c r="O17" s="155"/>
    </row>
    <row r="18" spans="2:30" ht="15.75" thickBot="1">
      <c r="B18" s="437"/>
      <c r="C18" s="438"/>
      <c r="D18" s="439"/>
      <c r="E18" s="442"/>
      <c r="F18" s="488"/>
      <c r="G18" s="489"/>
      <c r="H18" s="439"/>
      <c r="I18" s="440"/>
      <c r="J18" s="158"/>
      <c r="K18" s="158"/>
      <c r="L18" s="158"/>
      <c r="M18" s="158"/>
      <c r="N18" s="158"/>
      <c r="O18" s="158"/>
    </row>
    <row r="19" spans="2:30" ht="15.75" thickBot="1">
      <c r="B19" s="434" t="s">
        <v>94</v>
      </c>
      <c r="C19" s="361"/>
      <c r="D19" s="435"/>
      <c r="E19" s="436"/>
      <c r="F19" s="486"/>
      <c r="G19" s="487"/>
      <c r="H19" s="435"/>
      <c r="I19" s="436"/>
      <c r="J19" s="158"/>
      <c r="K19" s="158"/>
      <c r="L19" s="158"/>
      <c r="M19" s="158"/>
      <c r="N19" s="158"/>
      <c r="O19" s="158"/>
    </row>
    <row r="20" spans="2:30">
      <c r="B20" s="546" t="s">
        <v>49</v>
      </c>
      <c r="C20" s="193" t="s">
        <v>96</v>
      </c>
      <c r="D20" s="305">
        <v>0</v>
      </c>
      <c r="E20" s="306">
        <v>0</v>
      </c>
      <c r="F20" s="490">
        <v>0</v>
      </c>
      <c r="G20" s="480">
        <v>0</v>
      </c>
      <c r="H20" s="305">
        <v>0</v>
      </c>
      <c r="I20" s="306">
        <v>0</v>
      </c>
      <c r="J20" s="158"/>
      <c r="K20" s="158"/>
      <c r="L20" s="158"/>
      <c r="M20" s="158"/>
      <c r="N20" s="158"/>
      <c r="O20" s="158"/>
    </row>
    <row r="21" spans="2:30" ht="15.75" thickBot="1">
      <c r="B21" s="547"/>
      <c r="C21" s="191" t="s">
        <v>111</v>
      </c>
      <c r="D21" s="328">
        <v>0</v>
      </c>
      <c r="E21" s="329">
        <v>0</v>
      </c>
      <c r="F21" s="491">
        <v>0</v>
      </c>
      <c r="G21" s="492">
        <v>0</v>
      </c>
      <c r="H21" s="328">
        <v>0</v>
      </c>
      <c r="I21" s="329">
        <v>0</v>
      </c>
      <c r="J21" s="158"/>
      <c r="K21" s="158"/>
      <c r="L21" s="158"/>
      <c r="M21" s="158"/>
      <c r="N21" s="158"/>
      <c r="O21" s="158"/>
    </row>
    <row r="22" spans="2:30" ht="15.75" thickBot="1">
      <c r="B22" s="332" t="s">
        <v>99</v>
      </c>
      <c r="C22" s="333"/>
      <c r="D22" s="435">
        <f>SUM(D20:D21)</f>
        <v>0</v>
      </c>
      <c r="E22" s="436">
        <f t="shared" ref="E22:I22" si="2">SUM(E20:E21)</f>
        <v>0</v>
      </c>
      <c r="F22" s="486">
        <f t="shared" si="2"/>
        <v>0</v>
      </c>
      <c r="G22" s="487">
        <f t="shared" si="2"/>
        <v>0</v>
      </c>
      <c r="H22" s="435">
        <f t="shared" si="2"/>
        <v>0</v>
      </c>
      <c r="I22" s="436">
        <f t="shared" si="2"/>
        <v>0</v>
      </c>
      <c r="J22" s="155"/>
      <c r="K22" s="156"/>
      <c r="L22" s="155"/>
      <c r="M22" s="155"/>
      <c r="N22" s="155"/>
      <c r="O22" s="155"/>
    </row>
    <row r="23" spans="2:30">
      <c r="B23" s="330" t="s">
        <v>51</v>
      </c>
      <c r="C23" s="331"/>
      <c r="D23" s="430"/>
      <c r="E23" s="443"/>
      <c r="F23" s="493"/>
      <c r="G23" s="494"/>
      <c r="H23" s="430"/>
      <c r="I23" s="431"/>
      <c r="J23" s="154"/>
      <c r="K23" s="153"/>
      <c r="L23" s="154"/>
      <c r="M23" s="154"/>
      <c r="N23" s="152"/>
      <c r="O23" s="152"/>
    </row>
    <row r="24" spans="2:30" ht="15.75" thickBot="1">
      <c r="B24" s="95" t="s">
        <v>52</v>
      </c>
      <c r="C24" s="138"/>
      <c r="D24" s="292"/>
      <c r="E24" s="444"/>
      <c r="F24" s="495"/>
      <c r="G24" s="496"/>
      <c r="H24" s="292"/>
      <c r="I24" s="311"/>
      <c r="J24" s="159"/>
      <c r="K24" s="156"/>
      <c r="L24" s="159"/>
      <c r="M24" s="159"/>
      <c r="N24" s="155"/>
      <c r="O24" s="155"/>
    </row>
    <row r="25" spans="2:30">
      <c r="B25" s="139"/>
      <c r="C25" s="140"/>
      <c r="D25" s="309"/>
      <c r="E25" s="312"/>
      <c r="F25" s="497"/>
      <c r="G25" s="498"/>
      <c r="H25" s="309"/>
      <c r="I25" s="312"/>
      <c r="J25" s="158"/>
      <c r="K25" s="158"/>
      <c r="L25" s="158"/>
      <c r="M25" s="158"/>
      <c r="N25" s="158"/>
      <c r="O25" s="158"/>
    </row>
    <row r="26" spans="2:30" ht="15.75" thickBot="1">
      <c r="B26" s="95" t="s">
        <v>53</v>
      </c>
      <c r="C26" s="138"/>
      <c r="D26" s="292">
        <f>SUM(D17,D22,D24)</f>
        <v>0</v>
      </c>
      <c r="E26" s="351">
        <f>SUM(E17,E22,E24)</f>
        <v>146561</v>
      </c>
      <c r="F26" s="495">
        <f t="shared" ref="F26:I26" si="3">SUM(F17,F22,F24)</f>
        <v>0</v>
      </c>
      <c r="G26" s="499">
        <f t="shared" si="3"/>
        <v>29</v>
      </c>
      <c r="H26" s="292">
        <f t="shared" si="3"/>
        <v>0</v>
      </c>
      <c r="I26" s="351">
        <f t="shared" si="3"/>
        <v>7013</v>
      </c>
      <c r="J26" s="155"/>
      <c r="K26" s="156"/>
      <c r="L26" s="155"/>
      <c r="M26" s="155"/>
      <c r="N26" s="155"/>
      <c r="O26" s="155"/>
    </row>
    <row r="27" spans="2:30" ht="15.75" thickBot="1">
      <c r="B27" s="141" t="s">
        <v>54</v>
      </c>
      <c r="C27" s="142"/>
      <c r="D27" s="432"/>
      <c r="E27" s="433"/>
      <c r="F27" s="465"/>
      <c r="G27" s="466"/>
      <c r="H27" s="432"/>
      <c r="I27" s="433"/>
      <c r="J27" s="155"/>
      <c r="K27" s="156"/>
      <c r="L27" s="155"/>
      <c r="M27" s="155"/>
      <c r="N27" s="155"/>
      <c r="O27" s="155"/>
    </row>
    <row r="28" spans="2:30">
      <c r="B28" s="143" t="s">
        <v>112</v>
      </c>
      <c r="C28" s="104"/>
      <c r="D28" s="104"/>
      <c r="E28" s="104"/>
      <c r="F28" s="104"/>
      <c r="G28" s="104"/>
      <c r="H28" s="104"/>
      <c r="I28" s="104"/>
      <c r="J28" s="104"/>
      <c r="K28" s="106"/>
      <c r="L28" s="104"/>
      <c r="M28" s="104"/>
      <c r="N28" s="107"/>
      <c r="O28" s="107"/>
      <c r="P28" s="104"/>
      <c r="Q28" s="104"/>
      <c r="R28" s="104"/>
      <c r="S28" s="104"/>
      <c r="T28" s="104"/>
      <c r="U28" s="104"/>
      <c r="V28" s="104"/>
      <c r="W28" s="104"/>
      <c r="X28" s="104"/>
      <c r="Y28" s="104"/>
      <c r="Z28" s="104"/>
      <c r="AA28" s="104"/>
      <c r="AB28" s="104"/>
      <c r="AC28" s="104"/>
      <c r="AD28" s="104"/>
    </row>
  </sheetData>
  <mergeCells count="9">
    <mergeCell ref="B20:B21"/>
    <mergeCell ref="D6:E6"/>
    <mergeCell ref="F6:G6"/>
    <mergeCell ref="H6:I6"/>
    <mergeCell ref="D4:E4"/>
    <mergeCell ref="F4:G4"/>
    <mergeCell ref="H4:I4"/>
    <mergeCell ref="B8:B12"/>
    <mergeCell ref="B13:B15"/>
  </mergeCells>
  <pageMargins left="0.25" right="0.25" top="0.75" bottom="0.75" header="0.3" footer="0.3"/>
  <pageSetup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AD22"/>
  <sheetViews>
    <sheetView showGridLines="0" zoomScale="115" zoomScaleNormal="115" zoomScaleSheetLayoutView="100" workbookViewId="0">
      <selection activeCell="E11" sqref="E10:E11"/>
    </sheetView>
  </sheetViews>
  <sheetFormatPr defaultColWidth="9.28515625" defaultRowHeight="15"/>
  <cols>
    <col min="1" max="1" width="4.28515625" customWidth="1"/>
    <col min="2" max="2" width="22.140625" customWidth="1"/>
    <col min="3" max="3" width="3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30" ht="23.25">
      <c r="A1" s="1" t="s">
        <v>0</v>
      </c>
      <c r="K1" s="153"/>
      <c r="N1" s="152"/>
      <c r="O1" s="152"/>
    </row>
    <row r="2" spans="1:30" ht="15.75">
      <c r="B2" s="471" t="s">
        <v>55</v>
      </c>
      <c r="K2" s="153"/>
      <c r="N2" s="152"/>
      <c r="O2" s="152"/>
    </row>
    <row r="3" spans="1:30" ht="19.5" thickBot="1">
      <c r="A3" s="6"/>
      <c r="B3" s="6" t="s">
        <v>56</v>
      </c>
      <c r="C3" s="6"/>
      <c r="D3" s="6"/>
      <c r="E3" s="6"/>
      <c r="F3" s="6"/>
      <c r="G3" s="6"/>
      <c r="H3" s="6"/>
      <c r="K3" s="162"/>
      <c r="N3" s="152"/>
      <c r="O3" s="152"/>
    </row>
    <row r="4" spans="1:30" ht="43.15" customHeight="1" thickBot="1">
      <c r="A4" t="s">
        <v>2</v>
      </c>
      <c r="B4" s="338"/>
      <c r="C4" s="144"/>
      <c r="D4" s="562" t="s">
        <v>7</v>
      </c>
      <c r="E4" s="536"/>
      <c r="F4" s="554" t="s">
        <v>105</v>
      </c>
      <c r="G4" s="555"/>
      <c r="H4" s="556" t="s">
        <v>57</v>
      </c>
      <c r="I4" s="557"/>
      <c r="K4" s="153"/>
      <c r="M4" s="160" t="s">
        <v>7</v>
      </c>
      <c r="N4" s="160"/>
      <c r="O4" s="160"/>
    </row>
    <row r="5" spans="1:30" ht="21" customHeight="1" thickBot="1">
      <c r="B5" s="196"/>
      <c r="C5" s="350"/>
      <c r="D5" s="179" t="s">
        <v>10</v>
      </c>
      <c r="E5" s="181" t="s">
        <v>11</v>
      </c>
      <c r="F5" s="189" t="s">
        <v>12</v>
      </c>
      <c r="G5" s="190" t="s">
        <v>13</v>
      </c>
      <c r="H5" s="180" t="s">
        <v>14</v>
      </c>
      <c r="I5" s="181" t="s">
        <v>15</v>
      </c>
      <c r="K5" s="153"/>
      <c r="N5" s="152"/>
      <c r="O5" s="152"/>
    </row>
    <row r="6" spans="1:30" ht="52.5" customHeight="1" thickBot="1">
      <c r="B6" s="197"/>
      <c r="C6" s="145"/>
      <c r="D6" s="563" t="s">
        <v>68</v>
      </c>
      <c r="E6" s="564"/>
      <c r="F6" s="550" t="s">
        <v>113</v>
      </c>
      <c r="G6" s="551"/>
      <c r="H6" s="552" t="s">
        <v>76</v>
      </c>
      <c r="I6" s="553"/>
      <c r="K6" s="153"/>
      <c r="N6" s="152"/>
      <c r="O6" s="152"/>
    </row>
    <row r="7" spans="1:30" ht="30.75" thickBot="1">
      <c r="B7" s="176" t="s">
        <v>41</v>
      </c>
      <c r="C7" s="169" t="s">
        <v>91</v>
      </c>
      <c r="D7" s="194" t="s">
        <v>114</v>
      </c>
      <c r="E7" s="195" t="s">
        <v>115</v>
      </c>
      <c r="F7" s="194" t="s">
        <v>114</v>
      </c>
      <c r="G7" s="195" t="s">
        <v>115</v>
      </c>
      <c r="H7" s="194" t="s">
        <v>114</v>
      </c>
      <c r="I7" s="195" t="s">
        <v>115</v>
      </c>
      <c r="J7" s="155"/>
      <c r="K7" s="153"/>
      <c r="N7" s="152"/>
      <c r="O7" s="155"/>
    </row>
    <row r="8" spans="1:30" ht="15.75" thickBot="1">
      <c r="B8" s="168" t="s">
        <v>42</v>
      </c>
      <c r="C8" s="168" t="s">
        <v>43</v>
      </c>
      <c r="D8" s="313">
        <v>0</v>
      </c>
      <c r="E8" s="198" t="s">
        <v>84</v>
      </c>
      <c r="F8" s="500">
        <v>0</v>
      </c>
      <c r="G8" s="501" t="s">
        <v>84</v>
      </c>
      <c r="H8" s="313">
        <v>0</v>
      </c>
      <c r="I8" s="198" t="s">
        <v>84</v>
      </c>
      <c r="J8" s="154"/>
      <c r="K8" s="153"/>
      <c r="L8" s="154"/>
      <c r="M8" s="154"/>
      <c r="N8" s="152"/>
      <c r="O8" s="152"/>
    </row>
    <row r="9" spans="1:30">
      <c r="B9" s="558" t="s">
        <v>44</v>
      </c>
      <c r="C9" s="166" t="s">
        <v>45</v>
      </c>
      <c r="D9" s="245">
        <v>0</v>
      </c>
      <c r="E9" s="245">
        <v>0</v>
      </c>
      <c r="F9" s="502">
        <v>0</v>
      </c>
      <c r="G9" s="502">
        <v>0</v>
      </c>
      <c r="H9" s="245">
        <v>0</v>
      </c>
      <c r="I9" s="445">
        <v>0</v>
      </c>
      <c r="J9" s="161"/>
      <c r="K9" s="161"/>
      <c r="L9" s="161"/>
      <c r="M9" s="154"/>
      <c r="N9" s="152"/>
      <c r="O9" s="152"/>
    </row>
    <row r="10" spans="1:30">
      <c r="B10" s="559"/>
      <c r="C10" s="165" t="s">
        <v>46</v>
      </c>
      <c r="D10" s="248">
        <v>0</v>
      </c>
      <c r="E10" s="248">
        <v>0</v>
      </c>
      <c r="F10" s="503">
        <v>0</v>
      </c>
      <c r="G10" s="503">
        <v>0</v>
      </c>
      <c r="H10" s="248">
        <v>0</v>
      </c>
      <c r="I10" s="446">
        <v>0</v>
      </c>
      <c r="J10" s="161"/>
      <c r="K10" s="161"/>
      <c r="L10" s="161"/>
      <c r="M10" s="154"/>
      <c r="N10" s="152"/>
      <c r="O10" s="152"/>
    </row>
    <row r="11" spans="1:30" ht="15.75" thickBot="1">
      <c r="B11" s="560"/>
      <c r="C11" s="199" t="s">
        <v>47</v>
      </c>
      <c r="D11" s="249">
        <v>0</v>
      </c>
      <c r="E11" s="249">
        <v>0</v>
      </c>
      <c r="F11" s="504">
        <v>0</v>
      </c>
      <c r="G11" s="504">
        <v>0</v>
      </c>
      <c r="H11" s="249">
        <v>0</v>
      </c>
      <c r="I11" s="447">
        <v>0</v>
      </c>
      <c r="J11" s="161"/>
      <c r="K11" s="161"/>
      <c r="L11" s="161"/>
      <c r="M11" s="152"/>
      <c r="N11" s="152"/>
      <c r="O11" s="152"/>
    </row>
    <row r="12" spans="1:30" s="104" customFormat="1" ht="15.75" thickBot="1">
      <c r="B12" s="141" t="s">
        <v>48</v>
      </c>
      <c r="C12" s="185"/>
      <c r="D12" s="314">
        <f>SUM(D8:D11)</f>
        <v>0</v>
      </c>
      <c r="E12" s="314">
        <f t="shared" ref="E12:I12" si="0">SUM(E8:E11)</f>
        <v>0</v>
      </c>
      <c r="F12" s="505">
        <f t="shared" si="0"/>
        <v>0</v>
      </c>
      <c r="G12" s="505">
        <f t="shared" si="0"/>
        <v>0</v>
      </c>
      <c r="H12" s="314">
        <f t="shared" si="0"/>
        <v>0</v>
      </c>
      <c r="I12" s="448">
        <f t="shared" si="0"/>
        <v>0</v>
      </c>
      <c r="J12" s="155"/>
      <c r="K12" s="156"/>
      <c r="L12" s="155"/>
      <c r="M12" s="155"/>
      <c r="N12" s="155"/>
      <c r="O12" s="155"/>
      <c r="P12"/>
      <c r="Q12"/>
      <c r="R12"/>
      <c r="S12"/>
      <c r="T12"/>
      <c r="U12"/>
      <c r="V12"/>
      <c r="W12"/>
      <c r="X12"/>
      <c r="Y12"/>
      <c r="Z12"/>
      <c r="AA12"/>
      <c r="AB12"/>
      <c r="AC12"/>
      <c r="AD12"/>
    </row>
    <row r="13" spans="1:30" ht="15.75" thickBot="1">
      <c r="B13" s="178"/>
      <c r="C13" s="187"/>
      <c r="D13" s="223"/>
      <c r="E13" s="315"/>
      <c r="F13" s="506"/>
      <c r="G13" s="507"/>
      <c r="H13" s="223"/>
      <c r="I13" s="315"/>
      <c r="J13" s="158"/>
      <c r="K13" s="158"/>
      <c r="L13" s="158"/>
      <c r="M13" s="158"/>
      <c r="N13" s="158"/>
      <c r="O13" s="158"/>
    </row>
    <row r="14" spans="1:30" ht="15.75" thickBot="1">
      <c r="B14" s="434" t="s">
        <v>94</v>
      </c>
      <c r="C14" s="361"/>
      <c r="D14" s="434"/>
      <c r="E14" s="435"/>
      <c r="F14" s="508"/>
      <c r="G14" s="509"/>
      <c r="H14" s="336"/>
      <c r="I14" s="436"/>
      <c r="K14" s="158"/>
      <c r="L14" s="158"/>
      <c r="M14" s="158"/>
      <c r="N14" s="158"/>
      <c r="O14" s="158"/>
    </row>
    <row r="15" spans="1:30">
      <c r="B15" s="546" t="s">
        <v>49</v>
      </c>
      <c r="C15" s="193" t="s">
        <v>45</v>
      </c>
      <c r="D15" s="320">
        <v>0</v>
      </c>
      <c r="E15" s="248">
        <v>0</v>
      </c>
      <c r="F15" s="503">
        <v>0</v>
      </c>
      <c r="G15" s="503">
        <v>0</v>
      </c>
      <c r="H15" s="248">
        <v>0</v>
      </c>
      <c r="I15" s="446">
        <v>0</v>
      </c>
      <c r="J15" s="158"/>
      <c r="K15" s="158"/>
      <c r="L15" s="158"/>
      <c r="M15" s="158"/>
      <c r="N15" s="158"/>
      <c r="O15" s="158"/>
    </row>
    <row r="16" spans="1:30" ht="15.75" customHeight="1" thickBot="1">
      <c r="B16" s="561"/>
      <c r="C16" s="192" t="s">
        <v>47</v>
      </c>
      <c r="D16" s="321">
        <v>0</v>
      </c>
      <c r="E16" s="249">
        <v>0</v>
      </c>
      <c r="F16" s="504">
        <v>0</v>
      </c>
      <c r="G16" s="504">
        <v>0</v>
      </c>
      <c r="H16" s="249">
        <v>0</v>
      </c>
      <c r="I16" s="447">
        <v>0</v>
      </c>
      <c r="J16" s="158"/>
      <c r="K16" s="158"/>
      <c r="L16" s="158"/>
      <c r="M16" s="158"/>
      <c r="N16" s="158"/>
      <c r="O16" s="158"/>
    </row>
    <row r="17" spans="2:15" ht="15.75" thickBot="1">
      <c r="B17" s="19" t="s">
        <v>99</v>
      </c>
      <c r="C17" s="200"/>
      <c r="D17" s="316">
        <f>SUM(D15:D16)</f>
        <v>0</v>
      </c>
      <c r="E17" s="316">
        <f t="shared" ref="E17:I17" si="1">SUM(E15:E16)</f>
        <v>0</v>
      </c>
      <c r="F17" s="510">
        <f t="shared" si="1"/>
        <v>0</v>
      </c>
      <c r="G17" s="510">
        <f t="shared" si="1"/>
        <v>0</v>
      </c>
      <c r="H17" s="316">
        <f t="shared" si="1"/>
        <v>0</v>
      </c>
      <c r="I17" s="449">
        <f t="shared" si="1"/>
        <v>0</v>
      </c>
      <c r="J17" s="155"/>
      <c r="K17" s="156"/>
      <c r="L17" s="155"/>
      <c r="M17" s="155"/>
      <c r="N17" s="155"/>
      <c r="O17" s="155"/>
    </row>
    <row r="18" spans="2:15" ht="15.75" thickBot="1">
      <c r="B18" s="201" t="s">
        <v>51</v>
      </c>
      <c r="C18" s="202"/>
      <c r="D18" s="467"/>
      <c r="E18" s="468"/>
      <c r="F18" s="511"/>
      <c r="G18" s="512"/>
      <c r="H18" s="467"/>
      <c r="I18" s="469"/>
      <c r="J18" s="154"/>
      <c r="K18" s="153"/>
      <c r="L18" s="154"/>
      <c r="M18" s="154"/>
      <c r="N18" s="152"/>
      <c r="O18" s="152"/>
    </row>
    <row r="19" spans="2:15" ht="15.75" thickBot="1">
      <c r="B19" s="141" t="s">
        <v>52</v>
      </c>
      <c r="C19" s="185"/>
      <c r="D19" s="314">
        <v>0</v>
      </c>
      <c r="E19" s="317">
        <v>0</v>
      </c>
      <c r="F19" s="505">
        <v>0</v>
      </c>
      <c r="G19" s="513">
        <v>0</v>
      </c>
      <c r="H19" s="314">
        <v>0</v>
      </c>
      <c r="I19" s="318">
        <v>0</v>
      </c>
      <c r="J19" s="159"/>
      <c r="K19" s="156"/>
      <c r="L19" s="159"/>
      <c r="M19" s="159"/>
      <c r="N19" s="155"/>
      <c r="O19" s="155"/>
    </row>
    <row r="20" spans="2:15">
      <c r="B20" s="139"/>
      <c r="C20" s="186"/>
      <c r="D20" s="225"/>
      <c r="E20" s="319"/>
      <c r="F20" s="514"/>
      <c r="G20" s="515"/>
      <c r="H20" s="225"/>
      <c r="I20" s="319"/>
      <c r="J20" s="158"/>
      <c r="K20" s="158"/>
      <c r="L20" s="158"/>
      <c r="M20" s="158"/>
      <c r="N20" s="158"/>
      <c r="O20" s="158"/>
    </row>
    <row r="21" spans="2:15" ht="15.75" thickBot="1">
      <c r="B21" s="95" t="s">
        <v>53</v>
      </c>
      <c r="C21" s="188"/>
      <c r="D21" s="224">
        <f>SUM(D12,D17,D19,)</f>
        <v>0</v>
      </c>
      <c r="E21" s="224">
        <f t="shared" ref="E21:I21" si="2">SUM(E12,E17,E19,)</f>
        <v>0</v>
      </c>
      <c r="F21" s="302">
        <f t="shared" si="2"/>
        <v>0</v>
      </c>
      <c r="G21" s="302">
        <f t="shared" si="2"/>
        <v>0</v>
      </c>
      <c r="H21" s="224">
        <f t="shared" si="2"/>
        <v>0</v>
      </c>
      <c r="I21" s="450">
        <f t="shared" si="2"/>
        <v>0</v>
      </c>
      <c r="J21" s="155"/>
      <c r="K21" s="156"/>
      <c r="L21" s="155"/>
      <c r="M21" s="155"/>
      <c r="N21" s="155"/>
      <c r="O21" s="155"/>
    </row>
    <row r="22" spans="2:15" ht="15.75" thickBot="1">
      <c r="B22" s="141" t="s">
        <v>54</v>
      </c>
      <c r="C22" s="146"/>
      <c r="D22" s="344"/>
      <c r="E22" s="470"/>
      <c r="F22" s="516"/>
      <c r="G22" s="517"/>
      <c r="H22" s="344"/>
      <c r="I22" s="470"/>
      <c r="J22" s="155"/>
      <c r="K22" s="156"/>
      <c r="L22" s="155"/>
      <c r="M22" s="155"/>
      <c r="N22" s="155"/>
      <c r="O22" s="155"/>
    </row>
  </sheetData>
  <mergeCells count="8">
    <mergeCell ref="B9:B11"/>
    <mergeCell ref="B15:B16"/>
    <mergeCell ref="D4:E4"/>
    <mergeCell ref="F4:G4"/>
    <mergeCell ref="H4:I4"/>
    <mergeCell ref="D6:E6"/>
    <mergeCell ref="F6:G6"/>
    <mergeCell ref="H6:I6"/>
  </mergeCells>
  <pageMargins left="0.25" right="0.25" top="0.75" bottom="0.75" header="0.3" footer="0.3"/>
  <pageSetup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8D6B9AF7E5584D9BA840B07BF44A41" ma:contentTypeVersion="12" ma:contentTypeDescription="Create a new document." ma:contentTypeScope="" ma:versionID="89c8d07c97469662761501fd6903901f">
  <xsd:schema xmlns:xsd="http://www.w3.org/2001/XMLSchema" xmlns:xs="http://www.w3.org/2001/XMLSchema" xmlns:p="http://schemas.microsoft.com/office/2006/metadata/properties" xmlns:ns2="e8aa14d7-8093-4a9a-9b68-4915b7a176ec" xmlns:ns3="d94c6f84-0b25-47d3-bda9-13d7ce8d50cf" targetNamespace="http://schemas.microsoft.com/office/2006/metadata/properties" ma:root="true" ma:fieldsID="c21b458ef5fa4f1f1c7dede17c88ef2e" ns2:_="" ns3:_="">
    <xsd:import namespace="e8aa14d7-8093-4a9a-9b68-4915b7a176ec"/>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a14d7-8093-4a9a-9b68-4915b7a17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file>

<file path=customXml/itemProps2.xml><?xml version="1.0" encoding="utf-8"?>
<ds:datastoreItem xmlns:ds="http://schemas.openxmlformats.org/officeDocument/2006/customXml" ds:itemID="{D3C1C89C-762F-44E2-A7B3-C59E51A84268}"/>
</file>

<file path=customXml/itemProps3.xml><?xml version="1.0" encoding="utf-8"?>
<ds:datastoreItem xmlns:ds="http://schemas.openxmlformats.org/officeDocument/2006/customXml" ds:itemID="{BCBB66C2-E8DA-4F9E-8A35-26CCBBF84D1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Lee, Andrew</cp:lastModifiedBy>
  <cp:revision/>
  <dcterms:created xsi:type="dcterms:W3CDTF">2021-03-17T19:24:16Z</dcterms:created>
  <dcterms:modified xsi:type="dcterms:W3CDTF">2022-04-01T13:02:18Z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0x0101008C8D6B9AF7E5584D9BA840B07BF44A41</vt:lpwstr>
  </property>
</Properties>
</file>