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southjerseyindustries.sharepoint.com/sites/EE/SEE/Energy Efficiency Program/EET V/Quarterly Report/PY1Q2 Oct-Dec 2021 - Revised/"/>
    </mc:Choice>
  </mc:AlternateContent>
  <xr:revisionPtr revIDLastSave="67" documentId="8_{AAB416A7-7264-41F2-88FE-0BA1D100C3FD}" xr6:coauthVersionLast="47" xr6:coauthVersionMax="47" xr10:uidLastSave="{1D7B98FA-0A47-4D97-B42C-388C3CF1CA97}"/>
  <bookViews>
    <workbookView xWindow="-108" yWindow="-108" windowWidth="23256" windowHeight="12576" firstSheet="1" activeTab="1" xr2:uid="{00000000-000D-0000-FFFF-FFFF00000000}"/>
  </bookViews>
  <sheets>
    <sheet name="Wholesale Annual Electric (Orig" sheetId="25" state="hidden" r:id="rId1"/>
    <sheet name="SJG Qtr NG Master" sheetId="27" r:id="rId2"/>
    <sheet name=" SJG Qtr NG LMI" sheetId="29" r:id="rId3"/>
    <sheet name="SJG Qtr NG Business Class " sheetId="31" r:id="rId4"/>
  </sheets>
  <definedNames>
    <definedName name="CH_COS" localSheetId="0">#REF!</definedName>
    <definedName name="dd" localSheetId="0">[0]!RDR+1</definedName>
    <definedName name="MNTH_ENERGY" localSheetId="0">#REF!</definedName>
    <definedName name="NSP_COS" localSheetId="0">#REF!</definedName>
    <definedName name="Print1" localSheetId="0">#REF!</definedName>
    <definedName name="Print3" localSheetId="0">#REF!</definedName>
    <definedName name="Print4" localSheetId="0">#REF!</definedName>
    <definedName name="Print5" localSheetId="0">#REF!</definedName>
    <definedName name="PSCo_COS" localSheetId="0">#REF!</definedName>
    <definedName name="RDRplus1" localSheetId="0">[0]!RDR+1</definedName>
    <definedName name="revreq" localSheetId="0">#REF!</definedName>
    <definedName name="wrn.CFC._.QUARTER." localSheetId="2"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2" hidden="1">{"COVER",#N/A,FALSE,"COVERPMT";"COMPANY ORDER",#N/A,FALSE,"COVERPMT";"EXHIBIT A",#N/A,FALSE,"COVERPMT"}</definedName>
    <definedName name="wrn.FUEL._.SCHEDULE." localSheetId="3" hidden="1">{"COVER",#N/A,FALSE,"COVERPMT";"COMPANY ORDER",#N/A,FALSE,"COVERPMT";"EXHIBIT A",#N/A,FALSE,"COVERPMT"}</definedName>
    <definedName name="wrn.FUEL._.SCHEDULE." localSheetId="1" hidden="1">{"COVER",#N/A,FALSE,"COVERPMT";"COMPANY ORDER",#N/A,FALSE,"COVERPMT";"EXHIBIT A",#N/A,FALSE,"COVERPMT"}</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 name="Xcel_COS" localSheetId="0">#REF!</definedName>
    <definedName name="Z_E3A30FBC_675D_4AD8_9B2D_12956792A138_.wvu.Rows" localSheetId="2" hidden="1">' SJG Qtr NG LMI'!#REF!</definedName>
    <definedName name="Z_E3A30FBC_675D_4AD8_9B2D_12956792A138_.wvu.Rows" localSheetId="3" hidden="1">'SJG Qtr NG Business Class '!#REF!</definedName>
    <definedName name="Z_E3A30FBC_675D_4AD8_9B2D_12956792A138_.wvu.Rows" localSheetId="1" hidden="1">'SJG Qtr NG Master'!#REF!</definedName>
    <definedName name="Z_E3A30FBC_675D_4AD8_9B2D_12956792A138_.wvu.Rows" localSheetId="0" hidden="1">'Wholesale Annual Electric (Orig'!#REF!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31" l="1"/>
  <c r="H18" i="31"/>
  <c r="G18" i="31"/>
  <c r="F18" i="31"/>
  <c r="E18" i="31"/>
  <c r="D18" i="31"/>
  <c r="I12" i="31"/>
  <c r="G12" i="31"/>
  <c r="E12" i="31"/>
  <c r="F12" i="29" l="1"/>
  <c r="I12" i="29"/>
  <c r="H12" i="29"/>
  <c r="G12" i="29"/>
  <c r="D12" i="29"/>
  <c r="E12" i="29"/>
  <c r="K31" i="27"/>
  <c r="R36" i="27"/>
  <c r="P36" i="27"/>
  <c r="N36" i="27"/>
  <c r="M36" i="27"/>
  <c r="L36" i="27"/>
  <c r="J36" i="27"/>
  <c r="I36" i="27"/>
  <c r="H36" i="27"/>
  <c r="F36" i="27"/>
  <c r="E36" i="27"/>
  <c r="D36" i="27"/>
  <c r="F17" i="29" l="1"/>
  <c r="G17" i="29"/>
  <c r="H17" i="29"/>
  <c r="I17" i="29"/>
  <c r="D17" i="29"/>
  <c r="E17" i="29"/>
  <c r="I22" i="29" l="1"/>
  <c r="H22" i="29"/>
  <c r="G22" i="29"/>
  <c r="F22" i="29"/>
  <c r="E22" i="29"/>
  <c r="D22" i="29"/>
  <c r="K36" i="27" l="1"/>
  <c r="O36" i="27" l="1"/>
  <c r="H26" i="29" l="1"/>
  <c r="F26" i="29"/>
  <c r="G26" i="29"/>
  <c r="D26" i="29"/>
  <c r="E26" i="29"/>
  <c r="I26" i="29" l="1"/>
  <c r="G36" i="27" l="1"/>
  <c r="M28" i="25"/>
  <c r="K28" i="25"/>
  <c r="J28" i="25"/>
  <c r="M26" i="25"/>
  <c r="K26" i="25"/>
  <c r="J26" i="25"/>
  <c r="M25" i="25"/>
  <c r="K25" i="25"/>
  <c r="J25" i="25"/>
  <c r="M21" i="25"/>
  <c r="K21" i="25"/>
  <c r="J21" i="25"/>
  <c r="M20" i="25"/>
  <c r="K20" i="25"/>
  <c r="J20" i="25"/>
  <c r="M19" i="25"/>
  <c r="K19" i="25"/>
  <c r="J19" i="25"/>
  <c r="M14" i="25"/>
  <c r="K14" i="25"/>
  <c r="J14" i="25"/>
  <c r="M13" i="25"/>
  <c r="K13" i="25"/>
  <c r="J13" i="25"/>
  <c r="M12" i="25"/>
  <c r="K12" i="25"/>
  <c r="J12" i="25"/>
  <c r="M9" i="25"/>
  <c r="K9" i="25"/>
  <c r="J9"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Klink, Troy J</author>
    <author>Rapp, Diane L</author>
  </authors>
  <commentList>
    <comment ref="D5" authorId="0" shapeId="0" xr:uid="{00000000-0006-0000-0000-000001000000}">
      <text>
        <r>
          <rPr>
            <sz val="9"/>
            <color indexed="81"/>
            <rFont val="Tahoma"/>
            <family val="2"/>
          </rPr>
          <t>Need retail and wholesale - 2 different tabs
Gas columns</t>
        </r>
      </text>
    </comment>
    <comment ref="I7" authorId="1" shapeId="0" xr:uid="{00000000-0006-0000-0000-000002000000}">
      <text>
        <r>
          <rPr>
            <b/>
            <sz val="9"/>
            <color indexed="81"/>
            <rFont val="Tahoma"/>
            <family val="2"/>
          </rPr>
          <t>Rapp, Diane L:</t>
        </r>
        <r>
          <rPr>
            <sz val="9"/>
            <color indexed="81"/>
            <rFont val="Tahoma"/>
            <family val="2"/>
          </rPr>
          <t xml:space="preserve">
Separate table for program cost categories 
Need common definitions
Program Costs at program (not sub-program level) - update additional applicable columns</t>
        </r>
      </text>
    </comment>
    <comment ref="L7" authorId="0" shapeId="0" xr:uid="{00000000-0006-0000-0000-000003000000}">
      <text>
        <r>
          <rPr>
            <b/>
            <sz val="9"/>
            <color indexed="81"/>
            <rFont val="Tahoma"/>
            <family val="2"/>
          </rPr>
          <t>Break out customer type in subsequent detail table</t>
        </r>
        <r>
          <rPr>
            <sz val="9"/>
            <color indexed="81"/>
            <rFont val="Tahoma"/>
            <family val="2"/>
          </rPr>
          <t xml:space="preserve">
Framework order includes Small Business and Moderate Income (Does this make more sense to include in annual report (post-evaluation))</t>
        </r>
      </text>
    </comment>
  </commentList>
</comments>
</file>

<file path=xl/sharedStrings.xml><?xml version="1.0" encoding="utf-8"?>
<sst xmlns="http://schemas.openxmlformats.org/spreadsheetml/2006/main" count="260" uniqueCount="120">
  <si>
    <t>Energy Efficiency and PDR Savings Summary</t>
  </si>
  <si>
    <t>RACHEL - COLLAPSE E PRODUCTS</t>
  </si>
  <si>
    <t xml:space="preserve"> </t>
  </si>
  <si>
    <t xml:space="preserve">  </t>
  </si>
  <si>
    <t>Ex Ante Gross Savings</t>
  </si>
  <si>
    <t>Realization Rate</t>
  </si>
  <si>
    <t>Actual Expenditures</t>
  </si>
  <si>
    <t>Participation</t>
  </si>
  <si>
    <t>Weighted Program Measure Life</t>
  </si>
  <si>
    <t>NJ Cost Test Ratio</t>
  </si>
  <si>
    <t>A</t>
  </si>
  <si>
    <t>B</t>
  </si>
  <si>
    <t>C</t>
  </si>
  <si>
    <t>D</t>
  </si>
  <si>
    <t>E</t>
  </si>
  <si>
    <t>F</t>
  </si>
  <si>
    <t>G=F/(A*1,000)</t>
  </si>
  <si>
    <t>I</t>
  </si>
  <si>
    <t>J=C/A</t>
  </si>
  <si>
    <t>K</t>
  </si>
  <si>
    <t>First Year Annual Energy Savings (MWh)</t>
  </si>
  <si>
    <t>First Year Peak Demand Savings (MW)</t>
  </si>
  <si>
    <t>Lifetime Savings (MWh)</t>
  </si>
  <si>
    <t>Energy Savings (Ex Post Gross/Ex Ante Gross)</t>
  </si>
  <si>
    <t>Demand Savings (Ex Post Gross/Ex Ante Gross)</t>
  </si>
  <si>
    <t>Program Costs ($)</t>
  </si>
  <si>
    <t>Ex Ante First Year Cost Per First Year Annual Savings ($/kWh)</t>
  </si>
  <si>
    <t>Ex Ante Cost per Lifetime Savings ($/kWh)</t>
  </si>
  <si>
    <t>Total Participation Number</t>
  </si>
  <si>
    <t>Years</t>
  </si>
  <si>
    <t xml:space="preserve">C/E Score By Program </t>
  </si>
  <si>
    <t>Residential Programs</t>
  </si>
  <si>
    <t>Sub Program</t>
  </si>
  <si>
    <t>Efficient Products</t>
  </si>
  <si>
    <t>Existing Homes</t>
  </si>
  <si>
    <t>Home Performance with Energy Star</t>
  </si>
  <si>
    <t>Quick Home Energy Checkup</t>
  </si>
  <si>
    <t>Moderate Income Weatherization</t>
  </si>
  <si>
    <t>Home Energy Education &amp; Management</t>
  </si>
  <si>
    <t>Behavioral</t>
  </si>
  <si>
    <t>Total Residential</t>
  </si>
  <si>
    <t>Business Programs</t>
  </si>
  <si>
    <t>C&amp;I Direct Install</t>
  </si>
  <si>
    <t>Direct Install</t>
  </si>
  <si>
    <t>Energy Solutions for Business</t>
  </si>
  <si>
    <t>Prescriptive/Custom</t>
  </si>
  <si>
    <t>Energy Management</t>
  </si>
  <si>
    <t>Engineered Solutions</t>
  </si>
  <si>
    <t>Total Business</t>
  </si>
  <si>
    <t>Multifamily</t>
  </si>
  <si>
    <t>Other Programs</t>
  </si>
  <si>
    <t>Home Optimization &amp; Peak Demand Reduction</t>
  </si>
  <si>
    <t>Total Other</t>
  </si>
  <si>
    <t>Portfolio Total</t>
  </si>
  <si>
    <t>Supportive Costs Outside Portfolio</t>
  </si>
  <si>
    <t>Ex Ante Energy Savings</t>
  </si>
  <si>
    <t>D=C/B</t>
  </si>
  <si>
    <t>G</t>
  </si>
  <si>
    <t>H=G/F</t>
  </si>
  <si>
    <t>J</t>
  </si>
  <si>
    <t>L=K/J</t>
  </si>
  <si>
    <t>M</t>
  </si>
  <si>
    <t>N</t>
  </si>
  <si>
    <t>O</t>
  </si>
  <si>
    <t>Current Quarter</t>
  </si>
  <si>
    <t>Annual Forecasted Participation Number</t>
  </si>
  <si>
    <t>Reported Participation Number YTD</t>
  </si>
  <si>
    <t>YTD % of Annual Participants</t>
  </si>
  <si>
    <t>Current Quarter ($000)</t>
  </si>
  <si>
    <t>Reported Program Costs YTD ($000)</t>
  </si>
  <si>
    <t>YTD % of Annual Budget</t>
  </si>
  <si>
    <t>Current Quarter Annual Retail Energy Savings (DTh)</t>
  </si>
  <si>
    <t>Annual Forecasted Retail Energy Savings (DTh)</t>
  </si>
  <si>
    <t>Reported Retail Energy Savings YTD (DTh)</t>
  </si>
  <si>
    <t>YTD % of Annual Energy Savings</t>
  </si>
  <si>
    <r>
      <t>Peak Demand Savings YTD (DT)</t>
    </r>
    <r>
      <rPr>
        <vertAlign val="superscript"/>
        <sz val="9"/>
        <color rgb="FFFFFFFF"/>
        <rFont val="Calibri"/>
        <family val="2"/>
        <scheme val="minor"/>
      </rPr>
      <t>4</t>
    </r>
  </si>
  <si>
    <r>
      <t>Sub Program or Category</t>
    </r>
    <r>
      <rPr>
        <b/>
        <vertAlign val="superscript"/>
        <sz val="11"/>
        <color theme="1"/>
        <rFont val="Calibri"/>
        <family val="2"/>
        <scheme val="minor"/>
      </rPr>
      <t>1</t>
    </r>
  </si>
  <si>
    <t>Efficient Products*</t>
  </si>
  <si>
    <t>HVAC</t>
  </si>
  <si>
    <t>N/A</t>
  </si>
  <si>
    <t>Appliance Rebates</t>
  </si>
  <si>
    <t>Marketplace Efficient Products</t>
  </si>
  <si>
    <t>Subtotal Efficient Products</t>
  </si>
  <si>
    <t>Home Performance with Energy Star*</t>
  </si>
  <si>
    <t>Quick Home Energy Check-Up</t>
  </si>
  <si>
    <t>Sub-Program</t>
  </si>
  <si>
    <t>Direct Install*</t>
  </si>
  <si>
    <r>
      <t>Prescriptive/Custom*</t>
    </r>
    <r>
      <rPr>
        <vertAlign val="superscript"/>
        <sz val="11"/>
        <color theme="1"/>
        <rFont val="Calibri"/>
        <family val="2"/>
        <scheme val="minor"/>
      </rPr>
      <t>3</t>
    </r>
  </si>
  <si>
    <t>Multifamily Programs</t>
  </si>
  <si>
    <t>Multifamily*</t>
  </si>
  <si>
    <t>HPwES</t>
  </si>
  <si>
    <t>Prescriptive/Custom*</t>
  </si>
  <si>
    <t>Subtotal Multifamily</t>
  </si>
  <si>
    <t>Total Multifamily</t>
  </si>
  <si>
    <r>
      <rPr>
        <vertAlign val="superscript"/>
        <sz val="11"/>
        <color theme="1"/>
        <rFont val="Calibri"/>
        <family val="2"/>
        <scheme val="minor"/>
      </rPr>
      <t>1</t>
    </r>
    <r>
      <rPr>
        <sz val="11"/>
        <color theme="1"/>
        <rFont val="Calibri"/>
        <family val="2"/>
        <scheme val="minor"/>
      </rPr>
      <t xml:space="preserve"> Subprograms provide relevant forecasts as included in the Company's approved EE/PDR Plans. Program delivery elements are generally listed as categories for informational purposes only.  </t>
    </r>
  </si>
  <si>
    <r>
      <rPr>
        <vertAlign val="superscript"/>
        <sz val="11"/>
        <rFont val="Calibri"/>
        <family val="2"/>
        <scheme val="minor"/>
      </rPr>
      <t>2</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</si>
  <si>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r>
      <rPr>
        <vertAlign val="superscript"/>
        <sz val="11"/>
        <color theme="1"/>
        <rFont val="Calibri"/>
        <family val="2"/>
        <scheme val="minor"/>
      </rPr>
      <t>3</t>
    </r>
    <r>
      <rPr>
        <sz val="11"/>
        <color theme="1"/>
        <rFont val="Calibri"/>
        <family val="2"/>
        <scheme val="minor"/>
      </rPr>
      <t xml:space="preserve">Prescriptive/Custom Participation Number is reported on a Measure Level </t>
    </r>
  </si>
  <si>
    <r>
      <rPr>
        <vertAlign val="superscript"/>
        <sz val="11"/>
        <color theme="1"/>
        <rFont val="Calibri"/>
        <family val="2"/>
        <scheme val="minor"/>
      </rPr>
      <t>4</t>
    </r>
    <r>
      <rPr>
        <sz val="11"/>
        <color theme="1"/>
        <rFont val="Calibri"/>
        <family val="2"/>
        <scheme val="minor"/>
      </rPr>
      <t>On-going discussions within the Evaluation, Measurement and Verification (EM&amp;V) Working Group have noted that there is no clearly defined protocol for calculating Peak Demand Savings for natural gas measures. It is anticipated that this issue will be addressed by the EM&amp;V Working Group within this Triennial. No Peak Demand Savings for natural gas measures will be reported until an agreed upon methodology has been determined.</t>
    </r>
  </si>
  <si>
    <t>* Denotes a core EE program. Home Performance with Energy Star only includes non-LMI; the comparable program for LMI participants is Comfort Partners, which is jointly administered by the State and Utilities.</t>
  </si>
  <si>
    <t>Incentive Expenditures (Customer Rebates and Low/no-cost financing)</t>
  </si>
  <si>
    <t>Reported Incentive Costs YTD ($000)</t>
  </si>
  <si>
    <t>LMI</t>
  </si>
  <si>
    <t>Non-LMI or Unverified</t>
  </si>
  <si>
    <t>Efficient Products Kits</t>
  </si>
  <si>
    <r>
      <t>Home Performance with Energy Star</t>
    </r>
    <r>
      <rPr>
        <vertAlign val="superscript"/>
        <sz val="11"/>
        <rFont val="Calibri"/>
        <family val="2"/>
        <scheme val="minor"/>
      </rPr>
      <t>1</t>
    </r>
    <r>
      <rPr>
        <sz val="11"/>
        <color theme="1"/>
        <rFont val="Calibri"/>
        <family val="2"/>
        <scheme val="minor"/>
      </rPr>
      <t xml:space="preserve"> </t>
    </r>
  </si>
  <si>
    <t>Direct Installation/MF QHEC</t>
  </si>
  <si>
    <t>1 Income-qualified customers are directed to participate through the Comfort Partners or Moderate Income Weatherization programs.</t>
  </si>
  <si>
    <t>Small Commercial</t>
  </si>
  <si>
    <t>Large Commercial</t>
  </si>
  <si>
    <t>For Period Ending PY22Q2</t>
  </si>
  <si>
    <t>For Period Ending PY22Q2 PYTD</t>
  </si>
  <si>
    <t>Reported Incentive Costs YTD ($)</t>
  </si>
  <si>
    <t>EE Giveaway Kits</t>
  </si>
  <si>
    <t>Annual Forecasted Program Costs ($000)²</t>
  </si>
  <si>
    <t>Current Quarter Lifetime Retail Savings (DTh)</t>
  </si>
  <si>
    <t>Current Quarter Reported Wholesale Energy Savings (DTh)</t>
  </si>
  <si>
    <t>SJG Energy Efficiency and PDR Savings Summary</t>
  </si>
  <si>
    <t>South Jersey Gas Quarterly Report - Appendix 2A</t>
  </si>
  <si>
    <t>South Jersey Gas Quarterly Report - Appendix 2B</t>
  </si>
  <si>
    <t>South Jersey Gas Quarterly Report - Appendix 2C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</si>
</sst>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_(&quot;$&quot;* #,##0.0_);_(&quot;$&quot;* \(#,##0.0\);_(&quot;$&quot;* &quot;-&quot;??_);_(@_)"/>
    <numFmt numFmtId="168" formatCode="&quot;$&quot;#,##0"/>
    <numFmt numFmtId="169" formatCode="&quot;$&quot;#,##0.00"/>
    <numFmt numFmtId="170" formatCode="&quot;$&quot;#,##0.0_);\(&quot;$&quot;#,##0.0\)"/>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b/>
      <sz val="9"/>
      <color indexed="9"/>
      <name val="Calibri"/>
      <family val="2"/>
    </font>
    <font>
      <sz val="9"/>
      <color indexed="9"/>
      <name val="Calibri"/>
      <family val="2"/>
      <scheme val="minor"/>
    </font>
    <font>
      <b/>
      <sz val="11"/>
      <name val="Calibri"/>
      <family val="2"/>
      <scheme val="minor"/>
    </font>
    <font>
      <sz val="9"/>
      <color indexed="81"/>
      <name val="Tahoma"/>
      <family val="2"/>
    </font>
    <font>
      <b/>
      <sz val="9"/>
      <color indexed="81"/>
      <name val="Tahoma"/>
      <family val="2"/>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vertAlign val="superscript"/>
      <sz val="11"/>
      <color theme="1"/>
      <name val="Calibri"/>
      <family val="2"/>
      <scheme val="minor"/>
    </font>
    <font>
      <b/>
      <vertAlign val="superscript"/>
      <sz val="11"/>
      <color theme="1"/>
      <name val="Calibri"/>
      <family val="2"/>
      <scheme val="minor"/>
    </font>
    <font>
      <i/>
      <sz val="11"/>
      <color theme="1"/>
      <name val="Calibri"/>
      <family val="2"/>
      <scheme val="minor"/>
    </font>
    <font>
      <b/>
      <sz val="12"/>
      <color theme="1"/>
      <name val="Calibri"/>
      <family val="2"/>
      <scheme val="minor"/>
    </font>
    <font>
      <b/>
      <sz val="11"/>
      <color rgb="FF000000"/>
      <name val="Calibri"/>
      <family val="2"/>
    </font>
    <font>
      <sz val="11"/>
      <color rgb="FF000000"/>
      <name val="Calibri"/>
      <family val="2"/>
    </font>
  </fonts>
  <fills count="12">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rgb="FFBFBFBF"/>
        <bgColor rgb="FF000000"/>
      </patternFill>
    </fill>
    <fill>
      <patternFill patternType="solid">
        <fgColor rgb="FF1F497D"/>
        <bgColor rgb="FF000000"/>
      </patternFill>
    </fill>
    <fill>
      <patternFill patternType="solid">
        <fgColor theme="1"/>
        <bgColor indexed="64"/>
      </patternFill>
    </fill>
  </fills>
  <borders count="78">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xf numFmtId="0" fontId="12" fillId="0" borderId="0"/>
  </cellStyleXfs>
  <cellXfs count="579">
    <xf numFmtId="0" fontId="0" fillId="0" borderId="0" xfId="0"/>
    <xf numFmtId="0" fontId="4" fillId="0" borderId="0" xfId="0" applyFont="1"/>
    <xf numFmtId="164" fontId="0" fillId="0" borderId="0" xfId="1" applyNumberFormat="1" applyFont="1"/>
    <xf numFmtId="43" fontId="0" fillId="0" borderId="0" xfId="1" applyFont="1"/>
    <xf numFmtId="9" fontId="0" fillId="0" borderId="0" xfId="3" applyFont="1"/>
    <xf numFmtId="165" fontId="0" fillId="0" borderId="0" xfId="2" applyNumberFormat="1" applyFont="1"/>
    <xf numFmtId="0" fontId="5" fillId="0" borderId="0" xfId="0" applyFont="1"/>
    <xf numFmtId="43" fontId="6" fillId="2" borderId="1" xfId="1"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164" fontId="8" fillId="2" borderId="11" xfId="1" applyNumberFormat="1" applyFont="1" applyFill="1" applyBorder="1" applyAlignment="1">
      <alignment horizontal="center" vertical="center" wrapText="1"/>
    </xf>
    <xf numFmtId="9" fontId="8" fillId="2" borderId="10" xfId="3" applyFont="1" applyFill="1" applyBorder="1" applyAlignment="1">
      <alignment horizontal="center" vertical="center" wrapText="1"/>
    </xf>
    <xf numFmtId="44" fontId="8" fillId="2" borderId="13" xfId="2" applyFont="1" applyFill="1" applyBorder="1" applyAlignment="1">
      <alignment horizontal="center" vertical="center" wrapText="1"/>
    </xf>
    <xf numFmtId="164" fontId="8" fillId="2" borderId="10" xfId="1" applyNumberFormat="1" applyFont="1" applyFill="1" applyBorder="1" applyAlignment="1">
      <alignment horizontal="center" vertical="center" wrapText="1"/>
    </xf>
    <xf numFmtId="166" fontId="8" fillId="2" borderId="15" xfId="1"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0" fontId="3" fillId="3" borderId="16" xfId="0" applyFont="1" applyFill="1" applyBorder="1"/>
    <xf numFmtId="0" fontId="3" fillId="3" borderId="18" xfId="0" applyFont="1" applyFill="1" applyBorder="1"/>
    <xf numFmtId="164" fontId="3" fillId="3" borderId="18" xfId="1" applyNumberFormat="1" applyFont="1" applyFill="1" applyBorder="1" applyAlignment="1"/>
    <xf numFmtId="9" fontId="3" fillId="3" borderId="18" xfId="3" applyFont="1" applyFill="1" applyBorder="1" applyAlignment="1"/>
    <xf numFmtId="165" fontId="3" fillId="3" borderId="18" xfId="2" applyNumberFormat="1" applyFont="1" applyFill="1" applyBorder="1" applyAlignment="1"/>
    <xf numFmtId="44" fontId="3" fillId="3" borderId="18" xfId="2" applyFont="1" applyFill="1" applyBorder="1" applyAlignment="1"/>
    <xf numFmtId="166" fontId="3" fillId="3" borderId="18" xfId="1" applyNumberFormat="1" applyFont="1" applyFill="1" applyBorder="1" applyAlignment="1"/>
    <xf numFmtId="43" fontId="3" fillId="3" borderId="19" xfId="1" applyFont="1" applyFill="1" applyBorder="1" applyAlignment="1"/>
    <xf numFmtId="37" fontId="0" fillId="0" borderId="8" xfId="1" applyNumberFormat="1" applyFont="1" applyFill="1" applyBorder="1" applyAlignment="1">
      <alignment horizontal="right"/>
    </xf>
    <xf numFmtId="43" fontId="0" fillId="0" borderId="8" xfId="1" applyFont="1" applyFill="1" applyBorder="1"/>
    <xf numFmtId="164" fontId="0" fillId="0" borderId="8" xfId="1" applyNumberFormat="1" applyFont="1" applyFill="1" applyBorder="1"/>
    <xf numFmtId="9" fontId="1" fillId="0" borderId="8" xfId="3" applyFont="1" applyFill="1" applyBorder="1"/>
    <xf numFmtId="165" fontId="0" fillId="0" borderId="8" xfId="2" applyNumberFormat="1" applyFont="1" applyFill="1" applyBorder="1"/>
    <xf numFmtId="44" fontId="0" fillId="0" borderId="8" xfId="2" applyFont="1" applyFill="1" applyBorder="1" applyAlignment="1">
      <alignment horizontal="right" vertical="top"/>
    </xf>
    <xf numFmtId="166" fontId="0" fillId="0" borderId="8" xfId="1" applyNumberFormat="1" applyFont="1" applyFill="1" applyBorder="1" applyAlignment="1">
      <alignment horizontal="right"/>
    </xf>
    <xf numFmtId="43" fontId="0" fillId="0" borderId="7" xfId="1" applyFont="1" applyFill="1" applyBorder="1"/>
    <xf numFmtId="164" fontId="0" fillId="0" borderId="20" xfId="1" applyNumberFormat="1" applyFont="1" applyFill="1" applyBorder="1"/>
    <xf numFmtId="164" fontId="0" fillId="0" borderId="20" xfId="1" applyNumberFormat="1" applyFont="1" applyFill="1" applyBorder="1" applyAlignment="1">
      <alignment horizontal="right"/>
    </xf>
    <xf numFmtId="165" fontId="0" fillId="0" borderId="20" xfId="2" applyNumberFormat="1" applyFont="1" applyFill="1" applyBorder="1"/>
    <xf numFmtId="44" fontId="0" fillId="0" borderId="20" xfId="2" applyFont="1" applyFill="1" applyBorder="1" applyAlignment="1">
      <alignment horizontal="right" vertical="top"/>
    </xf>
    <xf numFmtId="43" fontId="0" fillId="0" borderId="21" xfId="1" applyFont="1" applyFill="1" applyBorder="1" applyAlignment="1">
      <alignment horizontal="right"/>
    </xf>
    <xf numFmtId="44" fontId="0" fillId="0" borderId="20" xfId="2" applyFont="1" applyFill="1" applyBorder="1" applyAlignment="1">
      <alignment horizontal="right"/>
    </xf>
    <xf numFmtId="43" fontId="0" fillId="0" borderId="20" xfId="1" applyFont="1" applyFill="1" applyBorder="1" applyAlignment="1">
      <alignment horizontal="right"/>
    </xf>
    <xf numFmtId="43" fontId="0" fillId="0" borderId="20" xfId="1" applyFont="1" applyFill="1" applyBorder="1"/>
    <xf numFmtId="164" fontId="0" fillId="0" borderId="13" xfId="1" applyNumberFormat="1" applyFont="1" applyFill="1" applyBorder="1"/>
    <xf numFmtId="164" fontId="0" fillId="0" borderId="13" xfId="1" applyNumberFormat="1" applyFont="1" applyFill="1" applyBorder="1" applyAlignment="1">
      <alignment horizontal="right"/>
    </xf>
    <xf numFmtId="165" fontId="0" fillId="0" borderId="13" xfId="2" applyNumberFormat="1" applyFont="1" applyFill="1" applyBorder="1"/>
    <xf numFmtId="44" fontId="0" fillId="0" borderId="13" xfId="2" applyFont="1" applyFill="1" applyBorder="1" applyAlignment="1">
      <alignment horizontal="right" vertical="top"/>
    </xf>
    <xf numFmtId="166" fontId="0" fillId="0" borderId="13" xfId="1" applyNumberFormat="1" applyFont="1" applyFill="1" applyBorder="1" applyAlignment="1">
      <alignment horizontal="right"/>
    </xf>
    <xf numFmtId="43" fontId="0" fillId="0" borderId="11" xfId="1" applyFont="1" applyFill="1" applyBorder="1" applyAlignment="1">
      <alignment horizontal="right"/>
    </xf>
    <xf numFmtId="164" fontId="0" fillId="0" borderId="8" xfId="1" applyNumberFormat="1" applyFont="1" applyFill="1" applyBorder="1" applyAlignment="1">
      <alignment horizontal="right"/>
    </xf>
    <xf numFmtId="44" fontId="0" fillId="0" borderId="8" xfId="2" applyFont="1" applyFill="1" applyBorder="1" applyAlignment="1">
      <alignment horizontal="right"/>
    </xf>
    <xf numFmtId="43" fontId="0" fillId="0" borderId="8" xfId="1" applyFont="1" applyFill="1" applyBorder="1" applyAlignment="1">
      <alignment horizontal="right"/>
    </xf>
    <xf numFmtId="43" fontId="0" fillId="0" borderId="7" xfId="1" applyFont="1" applyFill="1" applyBorder="1" applyAlignment="1">
      <alignment horizontal="right"/>
    </xf>
    <xf numFmtId="43" fontId="0" fillId="0" borderId="13" xfId="1" applyFont="1" applyFill="1" applyBorder="1"/>
    <xf numFmtId="0" fontId="3" fillId="3" borderId="25" xfId="0" applyFont="1" applyFill="1" applyBorder="1"/>
    <xf numFmtId="164" fontId="3" fillId="3" borderId="27" xfId="1" applyNumberFormat="1" applyFont="1" applyFill="1" applyBorder="1" applyAlignment="1"/>
    <xf numFmtId="43" fontId="3" fillId="3" borderId="27" xfId="1" applyFont="1" applyFill="1" applyBorder="1" applyAlignment="1"/>
    <xf numFmtId="9" fontId="3" fillId="4" borderId="27" xfId="3" applyFont="1" applyFill="1" applyBorder="1" applyAlignment="1"/>
    <xf numFmtId="165" fontId="3" fillId="4" borderId="27" xfId="2" applyNumberFormat="1" applyFont="1" applyFill="1" applyBorder="1" applyAlignment="1"/>
    <xf numFmtId="44" fontId="3" fillId="4" borderId="27" xfId="2" applyFont="1" applyFill="1" applyBorder="1" applyAlignment="1">
      <alignment horizontal="right"/>
    </xf>
    <xf numFmtId="164" fontId="3" fillId="4" borderId="27" xfId="1" applyNumberFormat="1" applyFont="1" applyFill="1" applyBorder="1" applyAlignment="1"/>
    <xf numFmtId="166" fontId="3" fillId="4" borderId="27" xfId="1" applyNumberFormat="1" applyFont="1" applyFill="1" applyBorder="1" applyAlignment="1">
      <alignment horizontal="right"/>
    </xf>
    <xf numFmtId="43" fontId="9" fillId="4" borderId="28" xfId="1" applyFont="1" applyFill="1" applyBorder="1" applyAlignment="1"/>
    <xf numFmtId="0" fontId="0" fillId="2" borderId="29" xfId="0" applyFill="1" applyBorder="1" applyAlignment="1">
      <alignment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3" fillId="3" borderId="32" xfId="0" applyFont="1" applyFill="1" applyBorder="1"/>
    <xf numFmtId="164" fontId="3" fillId="3" borderId="34" xfId="1" applyNumberFormat="1" applyFont="1" applyFill="1" applyBorder="1" applyAlignment="1"/>
    <xf numFmtId="9" fontId="3" fillId="3" borderId="34" xfId="3" applyFont="1" applyFill="1" applyBorder="1" applyAlignment="1"/>
    <xf numFmtId="165" fontId="3" fillId="3" borderId="34" xfId="2" applyNumberFormat="1" applyFont="1" applyFill="1" applyBorder="1" applyAlignment="1"/>
    <xf numFmtId="44" fontId="3" fillId="3" borderId="34" xfId="2" applyFont="1" applyFill="1" applyBorder="1" applyAlignment="1"/>
    <xf numFmtId="166" fontId="3" fillId="3" borderId="34" xfId="1" applyNumberFormat="1" applyFont="1" applyFill="1" applyBorder="1" applyAlignment="1"/>
    <xf numFmtId="43" fontId="3" fillId="3" borderId="35" xfId="1" applyFont="1" applyFill="1" applyBorder="1" applyAlignment="1"/>
    <xf numFmtId="167" fontId="0" fillId="0" borderId="8" xfId="2" applyNumberFormat="1" applyFont="1" applyFill="1" applyBorder="1" applyAlignment="1">
      <alignment horizontal="right" vertical="top"/>
    </xf>
    <xf numFmtId="167" fontId="0" fillId="0" borderId="13" xfId="2" applyNumberFormat="1" applyFont="1" applyFill="1" applyBorder="1" applyAlignment="1">
      <alignment horizontal="right" vertical="top"/>
    </xf>
    <xf numFmtId="165" fontId="3" fillId="3" borderId="27" xfId="2" applyNumberFormat="1" applyFont="1" applyFill="1" applyBorder="1" applyAlignment="1"/>
    <xf numFmtId="44" fontId="3" fillId="3" borderId="27" xfId="2" applyFont="1" applyFill="1" applyBorder="1" applyAlignment="1">
      <alignment horizontal="right"/>
    </xf>
    <xf numFmtId="43" fontId="3" fillId="4" borderId="28" xfId="1" applyFont="1" applyFill="1" applyBorder="1" applyAlignment="1"/>
    <xf numFmtId="0" fontId="0" fillId="5" borderId="22" xfId="0" applyFill="1" applyBorder="1"/>
    <xf numFmtId="0" fontId="0" fillId="5" borderId="20" xfId="0" applyFill="1" applyBorder="1" applyAlignment="1">
      <alignment vertical="center" wrapText="1"/>
    </xf>
    <xf numFmtId="0" fontId="0" fillId="5" borderId="31" xfId="0" applyFill="1" applyBorder="1" applyAlignment="1">
      <alignment vertical="center" wrapText="1"/>
    </xf>
    <xf numFmtId="0" fontId="3" fillId="3" borderId="22" xfId="0" applyFont="1" applyFill="1" applyBorder="1"/>
    <xf numFmtId="0" fontId="3" fillId="3" borderId="20" xfId="0" applyFont="1" applyFill="1" applyBorder="1"/>
    <xf numFmtId="164" fontId="3" fillId="3" borderId="20" xfId="1" applyNumberFormat="1" applyFont="1" applyFill="1" applyBorder="1" applyAlignment="1"/>
    <xf numFmtId="9" fontId="3" fillId="3" borderId="20" xfId="3" applyFont="1" applyFill="1" applyBorder="1" applyAlignment="1"/>
    <xf numFmtId="165" fontId="3" fillId="3" borderId="20" xfId="2" applyNumberFormat="1" applyFont="1" applyFill="1" applyBorder="1" applyAlignment="1"/>
    <xf numFmtId="44" fontId="3" fillId="3" borderId="20" xfId="2" applyFont="1" applyFill="1" applyBorder="1" applyAlignment="1"/>
    <xf numFmtId="166" fontId="3" fillId="3" borderId="20" xfId="1" applyNumberFormat="1" applyFont="1" applyFill="1" applyBorder="1" applyAlignment="1"/>
    <xf numFmtId="43" fontId="3" fillId="3" borderId="21" xfId="1" applyFont="1" applyFill="1" applyBorder="1" applyAlignment="1"/>
    <xf numFmtId="0" fontId="0" fillId="0" borderId="22" xfId="0" applyBorder="1"/>
    <xf numFmtId="43" fontId="3" fillId="3" borderId="20" xfId="1" applyFont="1" applyFill="1" applyBorder="1" applyAlignment="1"/>
    <xf numFmtId="164" fontId="3" fillId="3" borderId="20" xfId="1" applyNumberFormat="1" applyFont="1" applyFill="1" applyBorder="1" applyAlignment="1">
      <alignment horizontal="right"/>
    </xf>
    <xf numFmtId="44" fontId="3" fillId="3" borderId="20" xfId="2" applyFont="1" applyFill="1" applyBorder="1" applyAlignment="1">
      <alignment horizontal="right"/>
    </xf>
    <xf numFmtId="166" fontId="3" fillId="3" borderId="20" xfId="1" applyNumberFormat="1" applyFont="1" applyFill="1" applyBorder="1" applyAlignment="1">
      <alignment horizontal="right"/>
    </xf>
    <xf numFmtId="43" fontId="3" fillId="3" borderId="21" xfId="1" applyFont="1" applyFill="1" applyBorder="1" applyAlignment="1">
      <alignment horizontal="right"/>
    </xf>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9" fontId="3" fillId="4" borderId="13" xfId="3" applyFont="1" applyFill="1" applyBorder="1" applyAlignment="1"/>
    <xf numFmtId="165" fontId="3" fillId="3" borderId="13" xfId="2" applyNumberFormat="1" applyFont="1" applyFill="1" applyBorder="1" applyAlignment="1"/>
    <xf numFmtId="44" fontId="3" fillId="3" borderId="13" xfId="2" applyFont="1" applyFill="1" applyBorder="1" applyAlignment="1">
      <alignment horizontal="right"/>
    </xf>
    <xf numFmtId="44" fontId="3" fillId="4" borderId="13" xfId="2" applyFont="1" applyFill="1" applyBorder="1" applyAlignment="1">
      <alignment horizontal="right"/>
    </xf>
    <xf numFmtId="166" fontId="3" fillId="4" borderId="13" xfId="1" applyNumberFormat="1" applyFont="1" applyFill="1" applyBorder="1" applyAlignment="1">
      <alignment horizontal="right"/>
    </xf>
    <xf numFmtId="43" fontId="3" fillId="4" borderId="11" xfId="1" applyFont="1" applyFill="1" applyBorder="1" applyAlignment="1"/>
    <xf numFmtId="0" fontId="2" fillId="0" borderId="0" xfId="0" applyFont="1"/>
    <xf numFmtId="9" fontId="2" fillId="0" borderId="0" xfId="3" applyFont="1"/>
    <xf numFmtId="165" fontId="2" fillId="0" borderId="0" xfId="2" applyNumberFormat="1" applyFont="1"/>
    <xf numFmtId="164" fontId="2" fillId="0" borderId="0" xfId="1" applyNumberFormat="1" applyFont="1"/>
    <xf numFmtId="43" fontId="2" fillId="0" borderId="0" xfId="1" applyFont="1"/>
    <xf numFmtId="0" fontId="8" fillId="2" borderId="10" xfId="0" applyFont="1" applyFill="1" applyBorder="1" applyAlignment="1">
      <alignment horizontal="center" vertical="center" wrapText="1"/>
    </xf>
    <xf numFmtId="9" fontId="8" fillId="2" borderId="11" xfId="3" applyFont="1" applyFill="1" applyBorder="1" applyAlignment="1">
      <alignment horizontal="center" vertical="center" wrapText="1"/>
    </xf>
    <xf numFmtId="44" fontId="8" fillId="2" borderId="11" xfId="2"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165" fontId="0" fillId="0" borderId="8" xfId="2" applyNumberFormat="1" applyFont="1" applyBorder="1" applyAlignment="1"/>
    <xf numFmtId="165" fontId="0" fillId="0" borderId="20" xfId="2" applyNumberFormat="1" applyFont="1" applyBorder="1" applyAlignment="1"/>
    <xf numFmtId="0" fontId="3" fillId="3" borderId="17" xfId="0" applyFont="1" applyFill="1" applyBorder="1"/>
    <xf numFmtId="0" fontId="0" fillId="0" borderId="38" xfId="0" applyBorder="1" applyAlignment="1">
      <alignment vertical="center"/>
    </xf>
    <xf numFmtId="0" fontId="0" fillId="0" borderId="39" xfId="0" applyBorder="1" applyAlignment="1">
      <alignment vertical="center"/>
    </xf>
    <xf numFmtId="0" fontId="0" fillId="0" borderId="41" xfId="0" applyBorder="1" applyAlignment="1">
      <alignment vertical="center"/>
    </xf>
    <xf numFmtId="0" fontId="0" fillId="0" borderId="23" xfId="0" applyBorder="1" applyAlignment="1">
      <alignment horizontal="left" vertical="center"/>
    </xf>
    <xf numFmtId="0" fontId="0" fillId="0" borderId="42" xfId="0" applyBorder="1" applyAlignment="1">
      <alignment vertical="center"/>
    </xf>
    <xf numFmtId="0" fontId="3" fillId="3" borderId="26" xfId="0" applyFont="1" applyFill="1" applyBorder="1"/>
    <xf numFmtId="0" fontId="3" fillId="3" borderId="33" xfId="0" applyFont="1" applyFill="1" applyBorder="1"/>
    <xf numFmtId="0" fontId="0" fillId="0" borderId="23" xfId="0" applyBorder="1" applyAlignment="1">
      <alignment vertical="center"/>
    </xf>
    <xf numFmtId="0" fontId="0" fillId="5" borderId="30" xfId="0" applyFill="1" applyBorder="1" applyAlignment="1">
      <alignment vertical="center" wrapText="1"/>
    </xf>
    <xf numFmtId="0" fontId="3" fillId="3" borderId="36" xfId="0" applyFont="1" applyFill="1" applyBorder="1"/>
    <xf numFmtId="0" fontId="0" fillId="0" borderId="36" xfId="0" applyBorder="1"/>
    <xf numFmtId="0" fontId="3" fillId="3" borderId="12" xfId="0" applyFont="1" applyFill="1" applyBorder="1"/>
    <xf numFmtId="164" fontId="0" fillId="0" borderId="27" xfId="1" applyNumberFormat="1" applyFont="1" applyFill="1" applyBorder="1"/>
    <xf numFmtId="43" fontId="0" fillId="0" borderId="27" xfId="1" applyFont="1" applyFill="1" applyBorder="1"/>
    <xf numFmtId="37" fontId="0" fillId="0" borderId="27" xfId="1" applyNumberFormat="1" applyFont="1" applyFill="1" applyBorder="1" applyAlignment="1">
      <alignment horizontal="right"/>
    </xf>
    <xf numFmtId="9" fontId="1" fillId="0" borderId="27" xfId="3" applyFont="1" applyFill="1" applyBorder="1"/>
    <xf numFmtId="165" fontId="0" fillId="0" borderId="27" xfId="2" applyNumberFormat="1" applyFont="1" applyBorder="1" applyAlignment="1"/>
    <xf numFmtId="44" fontId="0" fillId="0" borderId="27" xfId="2" applyFont="1" applyFill="1" applyBorder="1" applyAlignment="1">
      <alignment horizontal="right" vertical="top"/>
    </xf>
    <xf numFmtId="166" fontId="0" fillId="0" borderId="27" xfId="1" applyNumberFormat="1" applyFont="1" applyFill="1" applyBorder="1" applyAlignment="1">
      <alignment horizontal="right"/>
    </xf>
    <xf numFmtId="43" fontId="0" fillId="0" borderId="28" xfId="1" applyFont="1" applyFill="1" applyBorder="1"/>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3" fillId="3" borderId="40" xfId="0" applyFont="1" applyFill="1" applyBorder="1"/>
    <xf numFmtId="164" fontId="3" fillId="3" borderId="43" xfId="1" applyNumberFormat="1" applyFont="1" applyFill="1" applyBorder="1" applyAlignment="1"/>
    <xf numFmtId="0" fontId="14" fillId="0" borderId="0" xfId="0" applyFont="1"/>
    <xf numFmtId="0" fontId="6" fillId="6" borderId="46" xfId="0" applyFont="1" applyFill="1" applyBorder="1" applyAlignment="1">
      <alignment horizontal="center" vertical="center" wrapText="1"/>
    </xf>
    <xf numFmtId="0" fontId="6" fillId="6" borderId="48" xfId="0" applyFont="1" applyFill="1" applyBorder="1" applyAlignment="1">
      <alignment horizontal="center" vertical="center" wrapText="1"/>
    </xf>
    <xf numFmtId="164" fontId="3" fillId="3" borderId="49" xfId="1" applyNumberFormat="1" applyFont="1" applyFill="1" applyBorder="1" applyAlignment="1"/>
    <xf numFmtId="0" fontId="0" fillId="0" borderId="37" xfId="0" applyBorder="1" applyAlignment="1">
      <alignment horizontal="left" vertical="center"/>
    </xf>
    <xf numFmtId="0" fontId="6" fillId="2" borderId="2" xfId="0" applyFont="1" applyFill="1" applyBorder="1" applyAlignment="1">
      <alignment horizontal="center" vertical="center"/>
    </xf>
    <xf numFmtId="0" fontId="0" fillId="0" borderId="55" xfId="0" applyBorder="1" applyAlignment="1">
      <alignment horizontal="left" vertical="center" wrapText="1"/>
    </xf>
    <xf numFmtId="0" fontId="3" fillId="3" borderId="37" xfId="0" applyFont="1" applyFill="1" applyBorder="1"/>
    <xf numFmtId="0" fontId="3" fillId="3" borderId="54" xfId="0" applyFont="1" applyFill="1" applyBorder="1"/>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9" fontId="0" fillId="0" borderId="0" xfId="3" applyFont="1" applyFill="1" applyBorder="1"/>
    <xf numFmtId="0" fontId="0" fillId="0" borderId="58" xfId="0" applyBorder="1"/>
    <xf numFmtId="0" fontId="3" fillId="3" borderId="60" xfId="0" applyFont="1" applyFill="1" applyBorder="1"/>
    <xf numFmtId="0" fontId="0" fillId="0" borderId="2" xfId="0" applyBorder="1" applyAlignment="1">
      <alignment horizontal="left" vertical="center" wrapText="1"/>
    </xf>
    <xf numFmtId="0" fontId="3" fillId="3" borderId="64" xfId="0" applyFont="1" applyFill="1" applyBorder="1"/>
    <xf numFmtId="0" fontId="3" fillId="3" borderId="66" xfId="0" applyFont="1" applyFill="1" applyBorder="1"/>
    <xf numFmtId="164" fontId="3" fillId="3" borderId="66" xfId="1" applyNumberFormat="1" applyFont="1" applyFill="1" applyBorder="1" applyAlignment="1"/>
    <xf numFmtId="0" fontId="3" fillId="3" borderId="59" xfId="0" applyFont="1" applyFill="1" applyBorder="1"/>
    <xf numFmtId="0" fontId="3" fillId="3" borderId="1" xfId="0" applyFont="1" applyFill="1" applyBorder="1"/>
    <xf numFmtId="0" fontId="3" fillId="3" borderId="51" xfId="0" applyFont="1" applyFill="1" applyBorder="1"/>
    <xf numFmtId="0" fontId="3" fillId="3" borderId="68" xfId="0" applyFont="1" applyFill="1" applyBorder="1"/>
    <xf numFmtId="0" fontId="0" fillId="0" borderId="51" xfId="0" applyBorder="1" applyAlignment="1">
      <alignment horizontal="left" vertical="center" wrapText="1"/>
    </xf>
    <xf numFmtId="0" fontId="0" fillId="2" borderId="37" xfId="0" applyFill="1" applyBorder="1" applyAlignment="1">
      <alignment vertical="center" wrapText="1"/>
    </xf>
    <xf numFmtId="0" fontId="6" fillId="2" borderId="2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70" xfId="0" applyFont="1" applyFill="1" applyBorder="1" applyAlignment="1">
      <alignment horizontal="center" vertical="center" wrapText="1"/>
    </xf>
    <xf numFmtId="0" fontId="3" fillId="3" borderId="64" xfId="0" applyFont="1" applyFill="1" applyBorder="1" applyAlignment="1">
      <alignment horizontal="center" vertical="center"/>
    </xf>
    <xf numFmtId="0" fontId="0" fillId="0" borderId="64" xfId="0" applyBorder="1" applyAlignment="1">
      <alignment horizontal="center" vertical="center"/>
    </xf>
    <xf numFmtId="0" fontId="8" fillId="2" borderId="42" xfId="0" applyFont="1" applyFill="1" applyBorder="1" applyAlignment="1">
      <alignment horizontal="center" vertical="center" wrapText="1"/>
    </xf>
    <xf numFmtId="0" fontId="3" fillId="3" borderId="49" xfId="0" applyFont="1" applyFill="1" applyBorder="1"/>
    <xf numFmtId="0" fontId="0" fillId="2" borderId="38" xfId="0" applyFill="1" applyBorder="1" applyAlignment="1">
      <alignment vertical="center" wrapText="1"/>
    </xf>
    <xf numFmtId="0" fontId="0" fillId="2" borderId="71" xfId="0" applyFill="1" applyBorder="1" applyAlignment="1">
      <alignment vertical="center" wrapText="1"/>
    </xf>
    <xf numFmtId="0" fontId="3" fillId="3" borderId="41" xfId="0" applyFont="1" applyFill="1" applyBorder="1"/>
    <xf numFmtId="0" fontId="8" fillId="6" borderId="23" xfId="0" applyFont="1" applyFill="1" applyBorder="1" applyAlignment="1">
      <alignment horizontal="center" vertical="center" wrapText="1"/>
    </xf>
    <xf numFmtId="0" fontId="8" fillId="6" borderId="70" xfId="0" applyFont="1" applyFill="1" applyBorder="1" applyAlignment="1">
      <alignment horizontal="center" vertical="center" wrapText="1"/>
    </xf>
    <xf numFmtId="0" fontId="0" fillId="5" borderId="62" xfId="0" applyFill="1" applyBorder="1" applyAlignment="1">
      <alignment horizontal="left" vertical="center" wrapText="1"/>
    </xf>
    <xf numFmtId="0" fontId="0" fillId="5" borderId="46" xfId="0" applyFill="1" applyBorder="1" applyAlignment="1">
      <alignment horizontal="left" vertical="center" wrapText="1"/>
    </xf>
    <xf numFmtId="0" fontId="3" fillId="3" borderId="64"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6" fillId="6" borderId="61" xfId="0" applyFont="1" applyFill="1" applyBorder="1" applyAlignment="1">
      <alignment horizontal="center" vertical="center" wrapText="1"/>
    </xf>
    <xf numFmtId="0" fontId="6" fillId="6" borderId="59" xfId="0" applyFont="1" applyFill="1" applyBorder="1" applyAlignment="1">
      <alignment horizontal="center" vertical="center" wrapText="1"/>
    </xf>
    <xf numFmtId="0" fontId="0" fillId="0" borderId="14" xfId="0" applyBorder="1" applyAlignment="1">
      <alignment vertical="center" wrapText="1"/>
    </xf>
    <xf numFmtId="0" fontId="3" fillId="3" borderId="58" xfId="0" applyFont="1" applyFill="1" applyBorder="1"/>
    <xf numFmtId="0" fontId="0" fillId="0" borderId="23" xfId="0" applyBorder="1"/>
    <xf numFmtId="0" fontId="0" fillId="0" borderId="42" xfId="0" applyBorder="1"/>
    <xf numFmtId="0" fontId="0" fillId="0" borderId="72" xfId="0" applyBorder="1" applyAlignment="1">
      <alignment vertical="center" wrapText="1"/>
    </xf>
    <xf numFmtId="0" fontId="0" fillId="7" borderId="0" xfId="0" applyFill="1"/>
    <xf numFmtId="3" fontId="0" fillId="0" borderId="54" xfId="0" applyNumberFormat="1" applyBorder="1" applyAlignment="1">
      <alignment horizontal="center" vertical="center"/>
    </xf>
    <xf numFmtId="3" fontId="0" fillId="0" borderId="20" xfId="0" applyNumberFormat="1" applyBorder="1" applyAlignment="1">
      <alignment horizontal="center" vertical="center"/>
    </xf>
    <xf numFmtId="3" fontId="0" fillId="2" borderId="8" xfId="0" applyNumberFormat="1" applyFill="1" applyBorder="1" applyAlignment="1">
      <alignment horizontal="center" vertical="center" wrapText="1"/>
    </xf>
    <xf numFmtId="3" fontId="3" fillId="3" borderId="20" xfId="0" applyNumberFormat="1" applyFont="1" applyFill="1" applyBorder="1" applyAlignment="1">
      <alignment horizontal="center"/>
    </xf>
    <xf numFmtId="3" fontId="0" fillId="0" borderId="13" xfId="0" applyNumberFormat="1" applyBorder="1" applyAlignment="1">
      <alignment horizontal="center" vertical="center"/>
    </xf>
    <xf numFmtId="3" fontId="18" fillId="8" borderId="54" xfId="0" applyNumberFormat="1" applyFont="1" applyFill="1" applyBorder="1" applyAlignment="1">
      <alignment horizontal="center" vertical="center"/>
    </xf>
    <xf numFmtId="3" fontId="18" fillId="8" borderId="20" xfId="0" applyNumberFormat="1" applyFont="1" applyFill="1" applyBorder="1" applyAlignment="1">
      <alignment horizontal="center" vertical="center"/>
    </xf>
    <xf numFmtId="168" fontId="0" fillId="8" borderId="54" xfId="0" applyNumberFormat="1" applyFill="1" applyBorder="1" applyAlignment="1">
      <alignment vertical="center"/>
    </xf>
    <xf numFmtId="168" fontId="0" fillId="8" borderId="20" xfId="0" applyNumberFormat="1" applyFill="1" applyBorder="1" applyAlignment="1">
      <alignment vertical="center"/>
    </xf>
    <xf numFmtId="0" fontId="0" fillId="8" borderId="1" xfId="0" applyFill="1" applyBorder="1" applyAlignment="1">
      <alignment vertical="center"/>
    </xf>
    <xf numFmtId="0" fontId="0" fillId="8" borderId="31" xfId="0" applyFill="1" applyBorder="1" applyAlignment="1">
      <alignment vertical="center"/>
    </xf>
    <xf numFmtId="0" fontId="3" fillId="4" borderId="40" xfId="0" applyFont="1" applyFill="1" applyBorder="1"/>
    <xf numFmtId="0" fontId="0" fillId="0" borderId="50" xfId="0" applyBorder="1" applyAlignment="1">
      <alignment horizontal="left" vertical="center" wrapText="1"/>
    </xf>
    <xf numFmtId="0" fontId="0" fillId="0" borderId="64" xfId="0" applyBorder="1" applyAlignment="1">
      <alignment horizontal="left" vertical="center" wrapText="1"/>
    </xf>
    <xf numFmtId="0" fontId="0" fillId="0" borderId="29" xfId="0" applyBorder="1" applyAlignment="1">
      <alignment horizontal="center" vertical="center"/>
    </xf>
    <xf numFmtId="0" fontId="3" fillId="3" borderId="29" xfId="0" applyFont="1" applyFill="1" applyBorder="1" applyAlignment="1">
      <alignment horizontal="center"/>
    </xf>
    <xf numFmtId="0" fontId="0" fillId="2" borderId="6" xfId="0" applyFill="1" applyBorder="1" applyAlignment="1">
      <alignment horizontal="center" vertical="center" wrapText="1"/>
    </xf>
    <xf numFmtId="0" fontId="0" fillId="0" borderId="61" xfId="0" applyBorder="1" applyAlignment="1">
      <alignment vertical="center" wrapText="1"/>
    </xf>
    <xf numFmtId="0" fontId="0" fillId="0" borderId="54" xfId="0"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9" fontId="0" fillId="0" borderId="1" xfId="0" applyNumberFormat="1" applyBorder="1" applyAlignment="1">
      <alignment horizontal="center" vertical="center"/>
    </xf>
    <xf numFmtId="9" fontId="0" fillId="0" borderId="31" xfId="0" applyNumberFormat="1" applyBorder="1" applyAlignment="1">
      <alignment horizontal="center" vertical="center"/>
    </xf>
    <xf numFmtId="3" fontId="0" fillId="0" borderId="8" xfId="0" applyNumberFormat="1" applyBorder="1" applyAlignment="1">
      <alignment horizontal="center" vertical="center"/>
    </xf>
    <xf numFmtId="169" fontId="3" fillId="3" borderId="20" xfId="0" applyNumberFormat="1" applyFont="1" applyFill="1" applyBorder="1"/>
    <xf numFmtId="168" fontId="0" fillId="8" borderId="54" xfId="0" applyNumberFormat="1" applyFill="1" applyBorder="1" applyAlignment="1">
      <alignment horizontal="center" vertical="center"/>
    </xf>
    <xf numFmtId="43" fontId="0" fillId="0" borderId="54" xfId="1" applyFont="1" applyFill="1" applyBorder="1" applyAlignment="1">
      <alignment horizontal="center"/>
    </xf>
    <xf numFmtId="168" fontId="0" fillId="8" borderId="20" xfId="0" applyNumberFormat="1" applyFill="1" applyBorder="1" applyAlignment="1">
      <alignment horizontal="center" vertical="center"/>
    </xf>
    <xf numFmtId="43" fontId="0" fillId="0" borderId="20" xfId="1" applyFont="1" applyFill="1" applyBorder="1" applyAlignment="1">
      <alignment horizontal="center"/>
    </xf>
    <xf numFmtId="37" fontId="0" fillId="0" borderId="20" xfId="1" applyNumberFormat="1" applyFont="1" applyFill="1" applyBorder="1" applyAlignment="1">
      <alignment horizontal="center"/>
    </xf>
    <xf numFmtId="0" fontId="0" fillId="2" borderId="8" xfId="0" applyFill="1" applyBorder="1" applyAlignment="1">
      <alignment horizontal="center" vertical="center" wrapText="1"/>
    </xf>
    <xf numFmtId="0" fontId="3" fillId="3" borderId="20" xfId="0" applyFont="1" applyFill="1" applyBorder="1" applyAlignment="1">
      <alignment horizontal="center"/>
    </xf>
    <xf numFmtId="164" fontId="3" fillId="3" borderId="30" xfId="1" applyNumberFormat="1" applyFont="1" applyFill="1" applyBorder="1" applyAlignment="1">
      <alignment horizontal="center"/>
    </xf>
    <xf numFmtId="164" fontId="3" fillId="3" borderId="20" xfId="1" applyNumberFormat="1" applyFont="1" applyFill="1" applyBorder="1" applyAlignment="1">
      <alignment horizontal="center"/>
    </xf>
    <xf numFmtId="37" fontId="0" fillId="0" borderId="8" xfId="1" applyNumberFormat="1" applyFont="1" applyFill="1" applyBorder="1" applyAlignment="1">
      <alignment horizontal="center"/>
    </xf>
    <xf numFmtId="43" fontId="0" fillId="0" borderId="8" xfId="1" applyFont="1" applyFill="1" applyBorder="1" applyAlignment="1">
      <alignment horizontal="center"/>
    </xf>
    <xf numFmtId="0" fontId="0" fillId="0" borderId="36" xfId="0" applyBorder="1" applyAlignment="1">
      <alignment horizontal="center" vertical="center"/>
    </xf>
    <xf numFmtId="10" fontId="3" fillId="3" borderId="20" xfId="1" applyNumberFormat="1" applyFont="1" applyFill="1" applyBorder="1" applyAlignment="1">
      <alignment horizontal="center"/>
    </xf>
    <xf numFmtId="0" fontId="0" fillId="0" borderId="46" xfId="1" applyNumberFormat="1" applyFont="1" applyFill="1" applyBorder="1" applyAlignment="1">
      <alignment horizontal="center"/>
    </xf>
    <xf numFmtId="0" fontId="0" fillId="0" borderId="30" xfId="1" applyNumberFormat="1" applyFont="1" applyFill="1" applyBorder="1" applyAlignment="1">
      <alignment horizontal="center"/>
    </xf>
    <xf numFmtId="2" fontId="3" fillId="3" borderId="31" xfId="1" applyNumberFormat="1" applyFont="1" applyFill="1" applyBorder="1" applyAlignment="1">
      <alignment horizontal="center"/>
    </xf>
    <xf numFmtId="1" fontId="0" fillId="0" borderId="31" xfId="1" applyNumberFormat="1" applyFont="1" applyFill="1" applyBorder="1" applyAlignment="1">
      <alignment horizontal="center"/>
    </xf>
    <xf numFmtId="1" fontId="0" fillId="0" borderId="1" xfId="1" applyNumberFormat="1" applyFont="1" applyFill="1" applyBorder="1" applyAlignment="1">
      <alignment horizontal="center"/>
    </xf>
    <xf numFmtId="1" fontId="0" fillId="0" borderId="21" xfId="1" applyNumberFormat="1" applyFont="1" applyFill="1" applyBorder="1" applyAlignment="1">
      <alignment horizontal="center"/>
    </xf>
    <xf numFmtId="1" fontId="0" fillId="2" borderId="7" xfId="0" applyNumberFormat="1" applyFill="1" applyBorder="1" applyAlignment="1">
      <alignment horizontal="center" vertical="center" wrapText="1"/>
    </xf>
    <xf numFmtId="3" fontId="0" fillId="0" borderId="64" xfId="0" applyNumberFormat="1" applyBorder="1" applyAlignment="1">
      <alignment horizontal="center" vertical="center"/>
    </xf>
    <xf numFmtId="3" fontId="0" fillId="8" borderId="54" xfId="0" applyNumberFormat="1" applyFill="1" applyBorder="1" applyAlignment="1">
      <alignment horizontal="center" vertical="center"/>
    </xf>
    <xf numFmtId="3" fontId="0" fillId="8" borderId="54" xfId="1" applyNumberFormat="1" applyFont="1" applyFill="1" applyBorder="1" applyAlignment="1">
      <alignment horizontal="center"/>
    </xf>
    <xf numFmtId="3" fontId="0" fillId="0" borderId="54" xfId="1" applyNumberFormat="1" applyFont="1" applyFill="1" applyBorder="1" applyAlignment="1">
      <alignment horizontal="center"/>
    </xf>
    <xf numFmtId="3" fontId="0" fillId="0" borderId="1" xfId="1" applyNumberFormat="1" applyFont="1" applyFill="1" applyBorder="1" applyAlignment="1">
      <alignment horizontal="center"/>
    </xf>
    <xf numFmtId="3" fontId="0" fillId="0" borderId="29" xfId="0" applyNumberFormat="1" applyBorder="1" applyAlignment="1">
      <alignment horizontal="center" vertical="center"/>
    </xf>
    <xf numFmtId="3" fontId="0" fillId="8" borderId="20" xfId="0" applyNumberFormat="1" applyFill="1" applyBorder="1" applyAlignment="1">
      <alignment horizontal="center" vertical="center"/>
    </xf>
    <xf numFmtId="3" fontId="0" fillId="8" borderId="20" xfId="1" applyNumberFormat="1" applyFont="1" applyFill="1" applyBorder="1" applyAlignment="1">
      <alignment horizontal="center"/>
    </xf>
    <xf numFmtId="3" fontId="0" fillId="0" borderId="20" xfId="1" applyNumberFormat="1" applyFont="1" applyFill="1" applyBorder="1" applyAlignment="1">
      <alignment horizontal="center"/>
    </xf>
    <xf numFmtId="3" fontId="0" fillId="0" borderId="31" xfId="1" applyNumberFormat="1" applyFont="1" applyFill="1" applyBorder="1" applyAlignment="1">
      <alignment horizontal="center"/>
    </xf>
    <xf numFmtId="168" fontId="0" fillId="0" borderId="29" xfId="0" applyNumberFormat="1" applyBorder="1" applyAlignment="1">
      <alignment horizontal="center" vertical="center"/>
    </xf>
    <xf numFmtId="168" fontId="0" fillId="0" borderId="20" xfId="2" applyNumberFormat="1" applyFont="1" applyBorder="1" applyAlignment="1">
      <alignment horizontal="center" vertical="center"/>
    </xf>
    <xf numFmtId="168" fontId="0" fillId="0" borderId="20" xfId="0" applyNumberFormat="1" applyBorder="1" applyAlignment="1">
      <alignment horizontal="center" vertical="center"/>
    </xf>
    <xf numFmtId="168" fontId="0" fillId="0" borderId="54" xfId="0" applyNumberFormat="1" applyBorder="1" applyAlignment="1">
      <alignment horizontal="center" vertical="center"/>
    </xf>
    <xf numFmtId="6" fontId="0" fillId="0" borderId="64" xfId="0" applyNumberFormat="1" applyBorder="1" applyAlignment="1">
      <alignment horizontal="center" vertical="center"/>
    </xf>
    <xf numFmtId="6" fontId="0" fillId="0" borderId="54" xfId="0" applyNumberFormat="1" applyBorder="1" applyAlignment="1">
      <alignment horizontal="center" vertical="center"/>
    </xf>
    <xf numFmtId="6" fontId="0" fillId="0" borderId="6" xfId="0" applyNumberFormat="1" applyBorder="1" applyAlignment="1">
      <alignment horizontal="center" vertical="center"/>
    </xf>
    <xf numFmtId="6" fontId="0" fillId="0" borderId="8" xfId="0" applyNumberFormat="1" applyBorder="1" applyAlignment="1">
      <alignment horizontal="center" vertical="center"/>
    </xf>
    <xf numFmtId="6" fontId="0" fillId="0" borderId="20" xfId="0" applyNumberFormat="1" applyBorder="1" applyAlignment="1">
      <alignment horizontal="center" vertical="center"/>
    </xf>
    <xf numFmtId="6" fontId="0" fillId="0" borderId="13" xfId="0" applyNumberFormat="1" applyBorder="1" applyAlignment="1">
      <alignment horizontal="center" vertical="center"/>
    </xf>
    <xf numFmtId="6" fontId="0" fillId="8" borderId="54" xfId="0" applyNumberFormat="1" applyFill="1" applyBorder="1" applyAlignment="1">
      <alignment vertical="center"/>
    </xf>
    <xf numFmtId="6" fontId="0" fillId="0" borderId="29" xfId="0" applyNumberFormat="1" applyBorder="1" applyAlignment="1">
      <alignment horizontal="center" vertical="center"/>
    </xf>
    <xf numFmtId="6" fontId="0" fillId="8" borderId="20" xfId="0" applyNumberFormat="1" applyFill="1" applyBorder="1" applyAlignment="1">
      <alignment vertical="center"/>
    </xf>
    <xf numFmtId="6" fontId="0" fillId="2" borderId="6" xfId="0" applyNumberFormat="1" applyFill="1" applyBorder="1" applyAlignment="1">
      <alignment vertical="center" wrapText="1"/>
    </xf>
    <xf numFmtId="6" fontId="0" fillId="2" borderId="8" xfId="0" applyNumberFormat="1" applyFill="1" applyBorder="1" applyAlignment="1">
      <alignment vertical="center" wrapText="1"/>
    </xf>
    <xf numFmtId="6" fontId="0" fillId="2" borderId="8" xfId="0" applyNumberFormat="1" applyFill="1" applyBorder="1" applyAlignment="1">
      <alignment horizontal="center" vertical="center" wrapText="1"/>
    </xf>
    <xf numFmtId="9" fontId="3" fillId="3" borderId="31" xfId="0" applyNumberFormat="1" applyFont="1" applyFill="1" applyBorder="1" applyAlignment="1">
      <alignment horizontal="center"/>
    </xf>
    <xf numFmtId="9" fontId="0" fillId="0" borderId="7" xfId="0" applyNumberFormat="1" applyBorder="1" applyAlignment="1">
      <alignment horizontal="center" vertical="center"/>
    </xf>
    <xf numFmtId="9" fontId="0" fillId="2" borderId="7" xfId="0" applyNumberFormat="1" applyFill="1" applyBorder="1" applyAlignment="1">
      <alignment horizontal="center" vertical="center" wrapText="1"/>
    </xf>
    <xf numFmtId="3" fontId="3" fillId="3" borderId="10" xfId="0" applyNumberFormat="1" applyFont="1" applyFill="1" applyBorder="1" applyAlignment="1">
      <alignment horizontal="center"/>
    </xf>
    <xf numFmtId="9" fontId="0" fillId="0" borderId="54" xfId="1" applyNumberFormat="1" applyFont="1" applyFill="1" applyBorder="1" applyAlignment="1">
      <alignment horizontal="center"/>
    </xf>
    <xf numFmtId="9" fontId="0" fillId="0" borderId="8" xfId="1" applyNumberFormat="1" applyFont="1" applyFill="1" applyBorder="1" applyAlignment="1">
      <alignment horizontal="center"/>
    </xf>
    <xf numFmtId="9" fontId="0" fillId="0" borderId="20" xfId="1" applyNumberFormat="1" applyFont="1" applyFill="1" applyBorder="1" applyAlignment="1">
      <alignment horizontal="center"/>
    </xf>
    <xf numFmtId="9" fontId="0" fillId="2" borderId="8" xfId="0" applyNumberFormat="1" applyFill="1" applyBorder="1" applyAlignment="1">
      <alignment horizontal="center" vertical="center" wrapText="1"/>
    </xf>
    <xf numFmtId="9" fontId="0" fillId="0" borderId="31" xfId="3" applyFont="1" applyBorder="1" applyAlignment="1">
      <alignment horizontal="center" vertical="center"/>
    </xf>
    <xf numFmtId="9" fontId="3" fillId="3" borderId="31" xfId="0" applyNumberFormat="1" applyFont="1" applyFill="1" applyBorder="1"/>
    <xf numFmtId="9" fontId="0" fillId="0" borderId="21" xfId="0" applyNumberFormat="1" applyBorder="1" applyAlignment="1">
      <alignment horizontal="center" vertical="center"/>
    </xf>
    <xf numFmtId="168" fontId="3" fillId="3" borderId="10" xfId="0" applyNumberFormat="1" applyFont="1" applyFill="1" applyBorder="1" applyAlignment="1">
      <alignment horizontal="center"/>
    </xf>
    <xf numFmtId="3" fontId="0" fillId="0" borderId="72" xfId="0" applyNumberFormat="1" applyBorder="1" applyAlignment="1">
      <alignment horizontal="center" vertical="center"/>
    </xf>
    <xf numFmtId="3" fontId="0" fillId="0" borderId="37" xfId="0" applyNumberFormat="1" applyBorder="1" applyAlignment="1">
      <alignment horizontal="center" vertical="center"/>
    </xf>
    <xf numFmtId="3" fontId="0" fillId="0" borderId="66" xfId="0" applyNumberFormat="1" applyBorder="1" applyAlignment="1">
      <alignment horizontal="center" vertical="center"/>
    </xf>
    <xf numFmtId="3" fontId="0" fillId="0" borderId="22" xfId="0" applyNumberFormat="1" applyBorder="1" applyAlignment="1">
      <alignment horizontal="center" vertical="center"/>
    </xf>
    <xf numFmtId="3" fontId="0" fillId="0" borderId="21" xfId="0" applyNumberFormat="1" applyBorder="1" applyAlignment="1">
      <alignment horizontal="center" vertical="center"/>
    </xf>
    <xf numFmtId="3" fontId="0" fillId="2" borderId="6" xfId="0" applyNumberFormat="1" applyFill="1" applyBorder="1" applyAlignment="1">
      <alignment horizontal="center" vertical="center" wrapText="1"/>
    </xf>
    <xf numFmtId="3" fontId="0" fillId="0" borderId="11" xfId="0" applyNumberFormat="1" applyBorder="1" applyAlignment="1">
      <alignment horizontal="center" vertical="center"/>
    </xf>
    <xf numFmtId="3" fontId="3" fillId="3" borderId="11" xfId="1" applyNumberFormat="1" applyFont="1" applyFill="1" applyBorder="1" applyAlignment="1">
      <alignment horizontal="center"/>
    </xf>
    <xf numFmtId="3" fontId="0" fillId="2" borderId="7" xfId="0" applyNumberFormat="1" applyFill="1" applyBorder="1" applyAlignment="1">
      <alignment horizontal="center" vertical="center" wrapText="1"/>
    </xf>
    <xf numFmtId="0" fontId="0" fillId="0" borderId="29" xfId="0" applyBorder="1" applyAlignment="1">
      <alignment vertical="center" wrapText="1"/>
    </xf>
    <xf numFmtId="0" fontId="0" fillId="0" borderId="22" xfId="0" applyBorder="1" applyAlignment="1">
      <alignment horizontal="center" vertical="center"/>
    </xf>
    <xf numFmtId="0" fontId="3" fillId="3" borderId="22" xfId="0" applyFont="1" applyFill="1" applyBorder="1" applyAlignment="1">
      <alignment horizontal="center"/>
    </xf>
    <xf numFmtId="0" fontId="0" fillId="0" borderId="37" xfId="0" applyBorder="1" applyAlignment="1">
      <alignment horizontal="center" vertical="center"/>
    </xf>
    <xf numFmtId="0" fontId="0" fillId="0" borderId="6" xfId="0" applyBorder="1" applyAlignment="1">
      <alignment horizontal="center" vertical="center"/>
    </xf>
    <xf numFmtId="37" fontId="0" fillId="0" borderId="24" xfId="1" applyNumberFormat="1" applyFont="1" applyFill="1" applyBorder="1" applyAlignment="1">
      <alignment horizontal="center"/>
    </xf>
    <xf numFmtId="3" fontId="0" fillId="0" borderId="32" xfId="0" applyNumberFormat="1" applyBorder="1" applyAlignment="1">
      <alignment horizontal="center" vertical="center"/>
    </xf>
    <xf numFmtId="3" fontId="0" fillId="0" borderId="35" xfId="0" applyNumberFormat="1" applyBorder="1" applyAlignment="1">
      <alignment horizontal="center" vertical="center"/>
    </xf>
    <xf numFmtId="0" fontId="0" fillId="0" borderId="25" xfId="0" applyBorder="1"/>
    <xf numFmtId="0" fontId="0" fillId="0" borderId="27" xfId="0" applyBorder="1"/>
    <xf numFmtId="0" fontId="3" fillId="3" borderId="23" xfId="0" applyFont="1" applyFill="1" applyBorder="1"/>
    <xf numFmtId="0" fontId="3" fillId="3" borderId="24" xfId="0" applyFont="1" applyFill="1" applyBorder="1"/>
    <xf numFmtId="3" fontId="3" fillId="3" borderId="23" xfId="0" applyNumberFormat="1" applyFont="1" applyFill="1" applyBorder="1" applyAlignment="1">
      <alignment horizontal="center"/>
    </xf>
    <xf numFmtId="3" fontId="3" fillId="3" borderId="70" xfId="1" applyNumberFormat="1" applyFont="1" applyFill="1" applyBorder="1" applyAlignment="1">
      <alignment horizontal="center"/>
    </xf>
    <xf numFmtId="0" fontId="0" fillId="0" borderId="29" xfId="0" applyBorder="1" applyAlignment="1">
      <alignment horizontal="left" vertical="center" wrapText="1"/>
    </xf>
    <xf numFmtId="0" fontId="6" fillId="6" borderId="64" xfId="0" applyFont="1" applyFill="1" applyBorder="1" applyAlignment="1">
      <alignment horizontal="center" vertical="center" wrapText="1"/>
    </xf>
    <xf numFmtId="0" fontId="0" fillId="0" borderId="63" xfId="0" applyBorder="1" applyAlignment="1">
      <alignment horizontal="left" vertical="center" wrapText="1"/>
    </xf>
    <xf numFmtId="168" fontId="0" fillId="0" borderId="64" xfId="2" applyNumberFormat="1" applyFont="1" applyFill="1" applyBorder="1" applyAlignment="1">
      <alignment horizontal="center" vertical="center"/>
    </xf>
    <xf numFmtId="168" fontId="0" fillId="0" borderId="64" xfId="0" applyNumberFormat="1" applyBorder="1" applyAlignment="1">
      <alignment horizontal="center" vertical="center"/>
    </xf>
    <xf numFmtId="168" fontId="0" fillId="0" borderId="54" xfId="2" applyNumberFormat="1" applyFont="1" applyFill="1" applyBorder="1" applyAlignment="1">
      <alignment horizontal="center" vertical="center"/>
    </xf>
    <xf numFmtId="168" fontId="0" fillId="0" borderId="20" xfId="2" applyNumberFormat="1" applyFont="1" applyFill="1" applyBorder="1" applyAlignment="1">
      <alignment horizontal="center" vertical="center"/>
    </xf>
    <xf numFmtId="164" fontId="3" fillId="8" borderId="40" xfId="1" applyNumberFormat="1" applyFont="1" applyFill="1" applyBorder="1" applyAlignment="1">
      <alignment horizontal="center"/>
    </xf>
    <xf numFmtId="164" fontId="3" fillId="8" borderId="43" xfId="1" applyNumberFormat="1" applyFont="1" applyFill="1" applyBorder="1" applyAlignment="1"/>
    <xf numFmtId="164" fontId="3" fillId="8" borderId="44" xfId="1" applyNumberFormat="1" applyFont="1" applyFill="1" applyBorder="1" applyAlignment="1"/>
    <xf numFmtId="164" fontId="3" fillId="8" borderId="40" xfId="1" applyNumberFormat="1" applyFont="1" applyFill="1" applyBorder="1" applyAlignment="1"/>
    <xf numFmtId="168" fontId="3" fillId="8" borderId="43" xfId="1" applyNumberFormat="1" applyFont="1" applyFill="1" applyBorder="1" applyAlignment="1"/>
    <xf numFmtId="43" fontId="3" fillId="8" borderId="43" xfId="1" applyFont="1" applyFill="1" applyBorder="1" applyAlignment="1"/>
    <xf numFmtId="0" fontId="6" fillId="6" borderId="0" xfId="0" applyFont="1" applyFill="1" applyAlignment="1">
      <alignment horizontal="center" vertical="center" wrapText="1"/>
    </xf>
    <xf numFmtId="3" fontId="3" fillId="3" borderId="14" xfId="0" applyNumberFormat="1" applyFont="1" applyFill="1" applyBorder="1" applyAlignment="1">
      <alignment horizontal="center"/>
    </xf>
    <xf numFmtId="3" fontId="3" fillId="3" borderId="24" xfId="0" applyNumberFormat="1" applyFont="1" applyFill="1" applyBorder="1" applyAlignment="1">
      <alignment horizontal="center"/>
    </xf>
    <xf numFmtId="9" fontId="3" fillId="3" borderId="70" xfId="0" applyNumberFormat="1" applyFont="1" applyFill="1" applyBorder="1" applyAlignment="1">
      <alignment horizontal="center"/>
    </xf>
    <xf numFmtId="168" fontId="3" fillId="4" borderId="23" xfId="0" applyNumberFormat="1" applyFont="1" applyFill="1" applyBorder="1" applyAlignment="1">
      <alignment horizontal="center"/>
    </xf>
    <xf numFmtId="168" fontId="3" fillId="3" borderId="24" xfId="0" applyNumberFormat="1" applyFont="1" applyFill="1" applyBorder="1" applyAlignment="1">
      <alignment horizontal="center"/>
    </xf>
    <xf numFmtId="9" fontId="3" fillId="3" borderId="24" xfId="1" applyNumberFormat="1" applyFont="1" applyFill="1" applyBorder="1" applyAlignment="1">
      <alignment horizontal="center"/>
    </xf>
    <xf numFmtId="3" fontId="3" fillId="3" borderId="24" xfId="1" applyNumberFormat="1" applyFont="1" applyFill="1" applyBorder="1" applyAlignment="1">
      <alignment horizontal="center"/>
    </xf>
    <xf numFmtId="0" fontId="3" fillId="3" borderId="69" xfId="0" applyFont="1" applyFill="1" applyBorder="1"/>
    <xf numFmtId="0" fontId="0" fillId="2" borderId="67" xfId="0" applyFill="1" applyBorder="1" applyAlignment="1">
      <alignment vertical="center" wrapText="1"/>
    </xf>
    <xf numFmtId="0" fontId="0" fillId="0" borderId="16" xfId="0" applyBorder="1"/>
    <xf numFmtId="0" fontId="3" fillId="3" borderId="55" xfId="0" applyFont="1" applyFill="1" applyBorder="1"/>
    <xf numFmtId="0" fontId="0" fillId="2" borderId="5" xfId="0" applyFill="1" applyBorder="1" applyAlignment="1">
      <alignment vertical="center" wrapText="1"/>
    </xf>
    <xf numFmtId="0" fontId="3" fillId="3" borderId="14" xfId="0" applyFont="1" applyFill="1" applyBorder="1"/>
    <xf numFmtId="0" fontId="3" fillId="3" borderId="4" xfId="0" applyFont="1" applyFill="1" applyBorder="1"/>
    <xf numFmtId="0" fontId="0" fillId="8" borderId="16" xfId="0" applyFill="1" applyBorder="1"/>
    <xf numFmtId="3" fontId="0" fillId="8" borderId="18" xfId="0" applyNumberFormat="1" applyFill="1" applyBorder="1" applyAlignment="1">
      <alignment horizontal="center"/>
    </xf>
    <xf numFmtId="0" fontId="0" fillId="8" borderId="18" xfId="0" applyFill="1" applyBorder="1"/>
    <xf numFmtId="9" fontId="0" fillId="8" borderId="19" xfId="0" applyNumberFormat="1" applyFill="1" applyBorder="1" applyAlignment="1">
      <alignment horizontal="center"/>
    </xf>
    <xf numFmtId="6" fontId="0" fillId="8" borderId="16" xfId="0" applyNumberFormat="1" applyFill="1" applyBorder="1"/>
    <xf numFmtId="6" fontId="0" fillId="8" borderId="18" xfId="0" applyNumberFormat="1" applyFill="1" applyBorder="1"/>
    <xf numFmtId="6" fontId="0" fillId="8" borderId="18" xfId="0" applyNumberFormat="1" applyFill="1" applyBorder="1" applyAlignment="1">
      <alignment horizontal="center"/>
    </xf>
    <xf numFmtId="0" fontId="0" fillId="8" borderId="16" xfId="0" applyFill="1" applyBorder="1" applyAlignment="1">
      <alignment horizontal="center"/>
    </xf>
    <xf numFmtId="0" fontId="0" fillId="8" borderId="18" xfId="0" applyFill="1" applyBorder="1" applyAlignment="1">
      <alignment horizontal="center"/>
    </xf>
    <xf numFmtId="43" fontId="0" fillId="8" borderId="18" xfId="1" applyFont="1" applyFill="1" applyBorder="1" applyAlignment="1">
      <alignment horizontal="center"/>
    </xf>
    <xf numFmtId="9" fontId="0" fillId="8" borderId="18" xfId="1" applyNumberFormat="1" applyFont="1" applyFill="1" applyBorder="1" applyAlignment="1">
      <alignment horizontal="center"/>
    </xf>
    <xf numFmtId="0" fontId="0" fillId="8" borderId="18" xfId="1" applyNumberFormat="1" applyFont="1" applyFill="1" applyBorder="1" applyAlignment="1">
      <alignment horizontal="center"/>
    </xf>
    <xf numFmtId="1" fontId="0" fillId="8" borderId="19" xfId="1" applyNumberFormat="1" applyFont="1" applyFill="1" applyBorder="1" applyAlignment="1">
      <alignment horizontal="center"/>
    </xf>
    <xf numFmtId="0" fontId="3" fillId="3" borderId="23" xfId="0" applyFont="1" applyFill="1" applyBorder="1" applyAlignment="1">
      <alignment horizontal="center"/>
    </xf>
    <xf numFmtId="0" fontId="3" fillId="3" borderId="24" xfId="0" applyFont="1" applyFill="1" applyBorder="1" applyAlignment="1">
      <alignment horizontal="center"/>
    </xf>
    <xf numFmtId="6" fontId="3" fillId="3" borderId="23" xfId="0" applyNumberFormat="1" applyFont="1" applyFill="1" applyBorder="1"/>
    <xf numFmtId="6" fontId="3" fillId="3" borderId="24" xfId="0" applyNumberFormat="1" applyFont="1" applyFill="1" applyBorder="1"/>
    <xf numFmtId="6" fontId="3" fillId="3" borderId="24" xfId="0" applyNumberFormat="1" applyFont="1" applyFill="1" applyBorder="1" applyAlignment="1">
      <alignment horizontal="center"/>
    </xf>
    <xf numFmtId="164" fontId="3" fillId="3" borderId="24" xfId="1" applyNumberFormat="1" applyFont="1" applyFill="1" applyBorder="1" applyAlignment="1">
      <alignment horizontal="center"/>
    </xf>
    <xf numFmtId="0" fontId="3" fillId="3" borderId="24" xfId="1" applyNumberFormat="1" applyFont="1" applyFill="1" applyBorder="1" applyAlignment="1">
      <alignment horizontal="center"/>
    </xf>
    <xf numFmtId="43" fontId="3" fillId="3" borderId="24" xfId="1" applyFont="1" applyFill="1" applyBorder="1" applyAlignment="1">
      <alignment horizontal="center"/>
    </xf>
    <xf numFmtId="1" fontId="3" fillId="3" borderId="70" xfId="1" applyNumberFormat="1" applyFont="1" applyFill="1" applyBorder="1" applyAlignment="1">
      <alignment horizontal="center"/>
    </xf>
    <xf numFmtId="0" fontId="0" fillId="0" borderId="32" xfId="0" applyBorder="1" applyAlignment="1">
      <alignment horizontal="center" vertical="center"/>
    </xf>
    <xf numFmtId="3" fontId="0" fillId="0" borderId="34" xfId="0" applyNumberFormat="1" applyBorder="1" applyAlignment="1">
      <alignment horizontal="center" vertical="center"/>
    </xf>
    <xf numFmtId="0" fontId="0" fillId="0" borderId="34" xfId="0" applyBorder="1" applyAlignment="1">
      <alignment horizontal="center" vertical="center"/>
    </xf>
    <xf numFmtId="9" fontId="0" fillId="0" borderId="35" xfId="0" applyNumberFormat="1" applyBorder="1" applyAlignment="1">
      <alignment horizontal="center" vertical="center"/>
    </xf>
    <xf numFmtId="9" fontId="0" fillId="0" borderId="75" xfId="3" applyFont="1" applyBorder="1" applyAlignment="1">
      <alignment horizontal="center" vertical="center"/>
    </xf>
    <xf numFmtId="0" fontId="0" fillId="2" borderId="25" xfId="0" applyFill="1" applyBorder="1" applyAlignment="1">
      <alignment horizontal="center" vertical="center" wrapText="1"/>
    </xf>
    <xf numFmtId="3" fontId="0" fillId="2" borderId="27" xfId="0" applyNumberFormat="1" applyFill="1" applyBorder="1" applyAlignment="1">
      <alignment horizontal="center" vertical="center" wrapText="1"/>
    </xf>
    <xf numFmtId="0" fontId="0" fillId="2" borderId="27" xfId="0" applyFill="1" applyBorder="1" applyAlignment="1">
      <alignment vertical="center" wrapText="1"/>
    </xf>
    <xf numFmtId="9" fontId="0" fillId="2" borderId="76" xfId="0" applyNumberFormat="1" applyFill="1" applyBorder="1" applyAlignment="1">
      <alignment vertical="center" wrapText="1"/>
    </xf>
    <xf numFmtId="0" fontId="0" fillId="2" borderId="16" xfId="0" applyFill="1" applyBorder="1" applyAlignment="1">
      <alignment horizontal="center" vertical="center" wrapText="1"/>
    </xf>
    <xf numFmtId="3" fontId="0" fillId="2" borderId="18" xfId="0" applyNumberFormat="1" applyFill="1" applyBorder="1" applyAlignment="1">
      <alignment horizontal="center" vertical="center" wrapText="1"/>
    </xf>
    <xf numFmtId="0" fontId="0" fillId="2" borderId="18" xfId="0" applyFill="1" applyBorder="1" applyAlignment="1">
      <alignment vertical="center" wrapText="1"/>
    </xf>
    <xf numFmtId="9" fontId="0" fillId="2" borderId="19" xfId="0" applyNumberFormat="1" applyFill="1" applyBorder="1" applyAlignment="1">
      <alignment horizontal="center" vertical="center" wrapText="1"/>
    </xf>
    <xf numFmtId="9" fontId="3" fillId="3" borderId="42" xfId="0" applyNumberFormat="1" applyFont="1" applyFill="1" applyBorder="1" applyAlignment="1">
      <alignment horizontal="center"/>
    </xf>
    <xf numFmtId="168" fontId="0" fillId="0" borderId="54" xfId="2" applyNumberFormat="1" applyFont="1" applyBorder="1" applyAlignment="1">
      <alignment horizontal="center" vertical="center"/>
    </xf>
    <xf numFmtId="6" fontId="0" fillId="0" borderId="34" xfId="0" applyNumberFormat="1" applyBorder="1" applyAlignment="1">
      <alignment horizontal="center" vertical="center"/>
    </xf>
    <xf numFmtId="6" fontId="0" fillId="0" borderId="68" xfId="0" applyNumberFormat="1" applyBorder="1" applyAlignment="1">
      <alignment horizontal="center" vertical="center"/>
    </xf>
    <xf numFmtId="9" fontId="0" fillId="0" borderId="75" xfId="0" applyNumberFormat="1" applyBorder="1" applyAlignment="1">
      <alignment horizontal="center" vertical="center"/>
    </xf>
    <xf numFmtId="169" fontId="0" fillId="2" borderId="27" xfId="0" applyNumberFormat="1" applyFill="1" applyBorder="1" applyAlignment="1">
      <alignment vertical="center" wrapText="1"/>
    </xf>
    <xf numFmtId="9" fontId="0" fillId="2" borderId="76" xfId="0" applyNumberFormat="1" applyFill="1" applyBorder="1" applyAlignment="1">
      <alignment horizontal="center" vertical="center" wrapText="1"/>
    </xf>
    <xf numFmtId="6" fontId="0" fillId="2" borderId="18" xfId="0" applyNumberFormat="1" applyFill="1" applyBorder="1" applyAlignment="1">
      <alignment vertical="center" wrapText="1"/>
    </xf>
    <xf numFmtId="6" fontId="0" fillId="2" borderId="18" xfId="0" applyNumberFormat="1" applyFill="1" applyBorder="1" applyAlignment="1">
      <alignment horizontal="center" vertical="center" wrapText="1"/>
    </xf>
    <xf numFmtId="3" fontId="0" fillId="0" borderId="46" xfId="1" applyNumberFormat="1" applyFont="1" applyFill="1" applyBorder="1" applyAlignment="1">
      <alignment horizontal="center" vertical="center"/>
    </xf>
    <xf numFmtId="9" fontId="0" fillId="0" borderId="54" xfId="1" applyNumberFormat="1" applyFont="1" applyFill="1" applyBorder="1" applyAlignment="1">
      <alignment horizontal="center" vertical="center"/>
    </xf>
    <xf numFmtId="3" fontId="0" fillId="0" borderId="54" xfId="1" applyNumberFormat="1" applyFont="1" applyFill="1" applyBorder="1" applyAlignment="1">
      <alignment horizontal="center" vertical="center"/>
    </xf>
    <xf numFmtId="3" fontId="0" fillId="0" borderId="1" xfId="1" applyNumberFormat="1" applyFont="1" applyFill="1" applyBorder="1" applyAlignment="1">
      <alignment horizontal="center" vertical="center"/>
    </xf>
    <xf numFmtId="0" fontId="0" fillId="0" borderId="33" xfId="0" applyBorder="1" applyAlignment="1">
      <alignment horizontal="center" vertical="center"/>
    </xf>
    <xf numFmtId="9" fontId="0" fillId="0" borderId="34" xfId="1" applyNumberFormat="1" applyFont="1" applyFill="1" applyBorder="1" applyAlignment="1">
      <alignment horizontal="center"/>
    </xf>
    <xf numFmtId="0" fontId="0" fillId="0" borderId="34" xfId="1" applyNumberFormat="1" applyFont="1" applyFill="1" applyBorder="1" applyAlignment="1">
      <alignment horizontal="center"/>
    </xf>
    <xf numFmtId="43" fontId="0" fillId="0" borderId="34" xfId="1" applyFont="1" applyFill="1" applyBorder="1" applyAlignment="1">
      <alignment horizontal="center"/>
    </xf>
    <xf numFmtId="1" fontId="0" fillId="0" borderId="35" xfId="1" applyNumberFormat="1" applyFont="1" applyFill="1" applyBorder="1" applyAlignment="1">
      <alignment horizontal="center"/>
    </xf>
    <xf numFmtId="0" fontId="0" fillId="0" borderId="68" xfId="0" applyBorder="1" applyAlignment="1">
      <alignment horizontal="center" vertical="center"/>
    </xf>
    <xf numFmtId="0" fontId="0" fillId="0" borderId="62" xfId="1" applyNumberFormat="1" applyFont="1" applyFill="1" applyBorder="1" applyAlignment="1">
      <alignment horizontal="center"/>
    </xf>
    <xf numFmtId="1" fontId="0" fillId="0" borderId="75" xfId="1" applyNumberFormat="1" applyFont="1" applyFill="1" applyBorder="1" applyAlignment="1">
      <alignment horizontal="center"/>
    </xf>
    <xf numFmtId="0" fontId="0" fillId="2" borderId="50"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77" xfId="0" applyFill="1" applyBorder="1" applyAlignment="1">
      <alignment horizontal="center" vertical="center" wrapText="1"/>
    </xf>
    <xf numFmtId="10" fontId="0" fillId="2" borderId="27" xfId="0" applyNumberFormat="1" applyFill="1" applyBorder="1" applyAlignment="1">
      <alignment horizontal="center" vertical="center" wrapText="1"/>
    </xf>
    <xf numFmtId="2" fontId="0" fillId="2" borderId="76" xfId="0" applyNumberFormat="1" applyFill="1" applyBorder="1" applyAlignment="1">
      <alignment horizontal="center" vertical="center" wrapText="1"/>
    </xf>
    <xf numFmtId="0" fontId="0" fillId="2" borderId="18" xfId="0" applyFill="1" applyBorder="1" applyAlignment="1">
      <alignment horizontal="center" vertical="center" wrapText="1"/>
    </xf>
    <xf numFmtId="9" fontId="0" fillId="2" borderId="18" xfId="0" applyNumberFormat="1" applyFill="1" applyBorder="1" applyAlignment="1">
      <alignment horizontal="center" vertical="center" wrapText="1"/>
    </xf>
    <xf numFmtId="1" fontId="0" fillId="2" borderId="19" xfId="0" applyNumberFormat="1" applyFill="1" applyBorder="1" applyAlignment="1">
      <alignment horizontal="center" vertical="center" wrapText="1"/>
    </xf>
    <xf numFmtId="3" fontId="0" fillId="8" borderId="25" xfId="0" applyNumberFormat="1" applyFill="1" applyBorder="1" applyAlignment="1">
      <alignment horizontal="center"/>
    </xf>
    <xf numFmtId="3" fontId="0" fillId="8" borderId="28" xfId="1" applyNumberFormat="1" applyFont="1" applyFill="1" applyBorder="1" applyAlignment="1">
      <alignment horizontal="center"/>
    </xf>
    <xf numFmtId="3" fontId="3" fillId="8" borderId="40" xfId="1" applyNumberFormat="1" applyFont="1" applyFill="1" applyBorder="1" applyAlignment="1">
      <alignment horizontal="center"/>
    </xf>
    <xf numFmtId="3" fontId="3" fillId="8" borderId="44" xfId="1" applyNumberFormat="1" applyFont="1" applyFill="1" applyBorder="1" applyAlignment="1">
      <alignment horizontal="center"/>
    </xf>
    <xf numFmtId="0" fontId="3" fillId="3" borderId="2" xfId="0" applyFont="1" applyFill="1" applyBorder="1"/>
    <xf numFmtId="3" fontId="3" fillId="3" borderId="2" xfId="0" applyNumberFormat="1" applyFont="1" applyFill="1" applyBorder="1" applyAlignment="1">
      <alignment horizontal="center"/>
    </xf>
    <xf numFmtId="3" fontId="3" fillId="3" borderId="70" xfId="0" applyNumberFormat="1" applyFont="1" applyFill="1" applyBorder="1" applyAlignment="1">
      <alignment horizontal="center"/>
    </xf>
    <xf numFmtId="0" fontId="0" fillId="2" borderId="23" xfId="0" applyFill="1" applyBorder="1" applyAlignment="1">
      <alignment vertical="center" wrapText="1"/>
    </xf>
    <xf numFmtId="0" fontId="0" fillId="2" borderId="24" xfId="0" applyFill="1" applyBorder="1" applyAlignment="1">
      <alignment vertical="center" wrapText="1"/>
    </xf>
    <xf numFmtId="3" fontId="0" fillId="2" borderId="2" xfId="0" applyNumberFormat="1" applyFill="1" applyBorder="1" applyAlignment="1">
      <alignment horizontal="center" vertical="center" wrapText="1"/>
    </xf>
    <xf numFmtId="3" fontId="0" fillId="2" borderId="3" xfId="0" applyNumberFormat="1" applyFill="1" applyBorder="1" applyAlignment="1">
      <alignment horizontal="center" vertical="center" wrapText="1"/>
    </xf>
    <xf numFmtId="3" fontId="0" fillId="2" borderId="70" xfId="0" applyNumberFormat="1" applyFill="1" applyBorder="1" applyAlignment="1">
      <alignment horizontal="center" vertical="center" wrapText="1"/>
    </xf>
    <xf numFmtId="3" fontId="0" fillId="8" borderId="28" xfId="0" applyNumberFormat="1" applyFill="1" applyBorder="1" applyAlignment="1">
      <alignment horizontal="center"/>
    </xf>
    <xf numFmtId="3" fontId="3" fillId="3" borderId="11" xfId="0" applyNumberFormat="1" applyFont="1" applyFill="1" applyBorder="1" applyAlignment="1">
      <alignment horizontal="center"/>
    </xf>
    <xf numFmtId="6" fontId="0" fillId="0" borderId="62" xfId="0" applyNumberFormat="1" applyBorder="1" applyAlignment="1">
      <alignment horizontal="center" vertical="center"/>
    </xf>
    <xf numFmtId="0" fontId="6" fillId="2" borderId="18" xfId="0" applyFont="1" applyFill="1" applyBorder="1" applyAlignment="1">
      <alignment horizontal="center" vertical="center" wrapText="1"/>
    </xf>
    <xf numFmtId="164" fontId="8" fillId="2" borderId="18" xfId="1" applyNumberFormat="1" applyFont="1" applyFill="1" applyBorder="1" applyAlignment="1">
      <alignment horizontal="center" vertical="center" wrapText="1"/>
    </xf>
    <xf numFmtId="164" fontId="8" fillId="6" borderId="73" xfId="1" applyNumberFormat="1" applyFont="1" applyFill="1" applyBorder="1" applyAlignment="1">
      <alignment horizontal="center" vertical="center" wrapText="1"/>
    </xf>
    <xf numFmtId="164" fontId="8" fillId="6" borderId="43" xfId="1" applyNumberFormat="1" applyFont="1" applyFill="1" applyBorder="1" applyAlignment="1">
      <alignment horizontal="center" vertical="center" wrapText="1"/>
    </xf>
    <xf numFmtId="164" fontId="8" fillId="2" borderId="73" xfId="1" applyNumberFormat="1" applyFont="1" applyFill="1" applyBorder="1" applyAlignment="1">
      <alignment horizontal="center" vertical="center" wrapText="1"/>
    </xf>
    <xf numFmtId="0" fontId="8" fillId="2" borderId="73"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6" borderId="74"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2" borderId="74" xfId="0" applyFont="1" applyFill="1" applyBorder="1" applyAlignment="1">
      <alignment horizontal="center" vertical="center" wrapText="1"/>
    </xf>
    <xf numFmtId="170" fontId="3" fillId="8" borderId="40" xfId="1" applyNumberFormat="1" applyFont="1" applyFill="1" applyBorder="1" applyAlignment="1">
      <alignment horizontal="center"/>
    </xf>
    <xf numFmtId="170" fontId="3" fillId="8" borderId="44" xfId="1" applyNumberFormat="1" applyFont="1" applyFill="1" applyBorder="1" applyAlignment="1">
      <alignment horizontal="center"/>
    </xf>
    <xf numFmtId="3" fontId="0" fillId="0" borderId="5" xfId="0" applyNumberFormat="1" applyBorder="1" applyAlignment="1">
      <alignment horizontal="left" vertical="center" wrapText="1"/>
    </xf>
    <xf numFmtId="3" fontId="0" fillId="0" borderId="56" xfId="0" applyNumberFormat="1" applyBorder="1" applyAlignment="1">
      <alignment vertical="center" wrapText="1"/>
    </xf>
    <xf numFmtId="3" fontId="0" fillId="0" borderId="52" xfId="0" applyNumberFormat="1" applyBorder="1" applyAlignment="1">
      <alignment vertical="center" wrapText="1"/>
    </xf>
    <xf numFmtId="3" fontId="0" fillId="0" borderId="57" xfId="0" applyNumberFormat="1" applyBorder="1" applyAlignment="1">
      <alignment horizontal="left" vertical="center" wrapText="1"/>
    </xf>
    <xf numFmtId="3" fontId="0" fillId="0" borderId="56" xfId="0" applyNumberFormat="1" applyBorder="1" applyAlignment="1">
      <alignment horizontal="left" vertical="center" wrapText="1"/>
    </xf>
    <xf numFmtId="3" fontId="0" fillId="0" borderId="51" xfId="0" applyNumberFormat="1" applyBorder="1" applyAlignment="1">
      <alignment horizontal="left" vertical="center" wrapText="1"/>
    </xf>
    <xf numFmtId="3" fontId="0" fillId="0" borderId="30" xfId="0" applyNumberFormat="1" applyBorder="1" applyAlignment="1">
      <alignment horizontal="center" vertical="center"/>
    </xf>
    <xf numFmtId="168" fontId="0" fillId="0" borderId="64" xfId="2" applyNumberFormat="1" applyFont="1" applyBorder="1" applyAlignment="1">
      <alignment horizontal="center" vertical="center"/>
    </xf>
    <xf numFmtId="168" fontId="0" fillId="0" borderId="66" xfId="2" applyNumberFormat="1" applyFont="1" applyBorder="1" applyAlignment="1">
      <alignment horizontal="center" vertical="center"/>
    </xf>
    <xf numFmtId="168" fontId="0" fillId="0" borderId="29" xfId="2" applyNumberFormat="1" applyFont="1" applyBorder="1" applyAlignment="1">
      <alignment horizontal="center" vertical="center"/>
    </xf>
    <xf numFmtId="168" fontId="0" fillId="0" borderId="21" xfId="2" applyNumberFormat="1" applyFont="1" applyBorder="1" applyAlignment="1">
      <alignment horizontal="center" vertical="center"/>
    </xf>
    <xf numFmtId="168" fontId="0" fillId="0" borderId="72" xfId="2" applyNumberFormat="1" applyFont="1" applyBorder="1" applyAlignment="1">
      <alignment horizontal="center" vertical="center"/>
    </xf>
    <xf numFmtId="168" fontId="0" fillId="0" borderId="11" xfId="2" applyNumberFormat="1" applyFont="1" applyBorder="1" applyAlignment="1">
      <alignment horizontal="center" vertical="center"/>
    </xf>
    <xf numFmtId="168" fontId="0" fillId="0" borderId="71" xfId="2" applyNumberFormat="1" applyFont="1" applyBorder="1" applyAlignment="1">
      <alignment horizontal="center" vertical="center"/>
    </xf>
    <xf numFmtId="168" fontId="3" fillId="3" borderId="70" xfId="2" applyNumberFormat="1" applyFont="1" applyFill="1" applyBorder="1" applyAlignment="1">
      <alignment horizontal="center"/>
    </xf>
    <xf numFmtId="168" fontId="0" fillId="2" borderId="2" xfId="2" applyNumberFormat="1" applyFont="1" applyFill="1" applyBorder="1" applyAlignment="1">
      <alignment horizontal="center" vertical="center" wrapText="1"/>
    </xf>
    <xf numFmtId="168" fontId="0" fillId="2" borderId="70" xfId="2" applyNumberFormat="1" applyFont="1" applyFill="1" applyBorder="1" applyAlignment="1">
      <alignment horizontal="center" vertical="center" wrapText="1"/>
    </xf>
    <xf numFmtId="168" fontId="3" fillId="3" borderId="2" xfId="2" applyNumberFormat="1" applyFont="1" applyFill="1" applyBorder="1" applyAlignment="1">
      <alignment horizontal="center"/>
    </xf>
    <xf numFmtId="168" fontId="0" fillId="0" borderId="37" xfId="2" applyNumberFormat="1" applyFont="1" applyBorder="1" applyAlignment="1">
      <alignment horizontal="center" vertical="center"/>
    </xf>
    <xf numFmtId="168" fontId="0" fillId="0" borderId="32" xfId="2" applyNumberFormat="1" applyFont="1" applyBorder="1" applyAlignment="1">
      <alignment horizontal="center" vertical="center"/>
    </xf>
    <xf numFmtId="168" fontId="0" fillId="0" borderId="35" xfId="2" applyNumberFormat="1" applyFont="1" applyBorder="1" applyAlignment="1">
      <alignment horizontal="center" vertical="center"/>
    </xf>
    <xf numFmtId="168" fontId="0" fillId="8" borderId="25" xfId="2" applyNumberFormat="1" applyFont="1" applyFill="1" applyBorder="1" applyAlignment="1">
      <alignment horizontal="center"/>
    </xf>
    <xf numFmtId="168" fontId="0" fillId="8" borderId="28" xfId="2" applyNumberFormat="1" applyFont="1" applyFill="1" applyBorder="1" applyAlignment="1">
      <alignment horizontal="center"/>
    </xf>
    <xf numFmtId="168" fontId="3" fillId="3" borderId="10" xfId="2" applyNumberFormat="1" applyFont="1" applyFill="1" applyBorder="1" applyAlignment="1">
      <alignment horizontal="center"/>
    </xf>
    <xf numFmtId="168" fontId="3" fillId="3" borderId="11" xfId="2" applyNumberFormat="1" applyFont="1" applyFill="1" applyBorder="1" applyAlignment="1">
      <alignment horizontal="center"/>
    </xf>
    <xf numFmtId="168" fontId="0" fillId="2" borderId="6" xfId="2" applyNumberFormat="1" applyFont="1" applyFill="1" applyBorder="1" applyAlignment="1">
      <alignment horizontal="center" vertical="center" wrapText="1"/>
    </xf>
    <xf numFmtId="168" fontId="0" fillId="2" borderId="7" xfId="2" applyNumberFormat="1" applyFont="1" applyFill="1" applyBorder="1" applyAlignment="1">
      <alignment horizontal="center" vertical="center" wrapText="1"/>
    </xf>
    <xf numFmtId="168" fontId="3" fillId="3" borderId="15" xfId="2" applyNumberFormat="1" applyFont="1" applyFill="1" applyBorder="1" applyAlignment="1">
      <alignment horizontal="center"/>
    </xf>
    <xf numFmtId="168" fontId="3" fillId="3" borderId="40" xfId="0" applyNumberFormat="1" applyFont="1" applyFill="1" applyBorder="1" applyAlignment="1">
      <alignment horizontal="center"/>
    </xf>
    <xf numFmtId="168" fontId="3" fillId="3" borderId="16" xfId="0" applyNumberFormat="1" applyFont="1" applyFill="1" applyBorder="1" applyAlignment="1">
      <alignment horizontal="center"/>
    </xf>
    <xf numFmtId="168" fontId="0" fillId="2" borderId="6" xfId="0" applyNumberFormat="1" applyFill="1" applyBorder="1" applyAlignment="1">
      <alignment horizontal="center" vertical="center" wrapText="1"/>
    </xf>
    <xf numFmtId="168" fontId="0" fillId="2" borderId="7" xfId="0" applyNumberFormat="1" applyFill="1" applyBorder="1" applyAlignment="1">
      <alignment horizontal="center" vertical="center" wrapText="1"/>
    </xf>
    <xf numFmtId="6" fontId="0" fillId="0" borderId="22" xfId="0" applyNumberFormat="1" applyBorder="1" applyAlignment="1">
      <alignment horizontal="center" vertical="center"/>
    </xf>
    <xf numFmtId="6" fontId="0" fillId="0" borderId="32" xfId="0" applyNumberFormat="1" applyBorder="1" applyAlignment="1">
      <alignment horizontal="center" vertical="center"/>
    </xf>
    <xf numFmtId="0" fontId="0" fillId="0" borderId="5" xfId="0" applyBorder="1" applyAlignment="1">
      <alignment horizontal="left" vertical="center" wrapText="1"/>
    </xf>
    <xf numFmtId="0" fontId="0" fillId="0" borderId="56" xfId="0" applyBorder="1" applyAlignment="1">
      <alignment horizontal="left" vertical="center" wrapText="1"/>
    </xf>
    <xf numFmtId="0" fontId="6" fillId="6" borderId="64" xfId="0" applyFont="1" applyFill="1" applyBorder="1" applyAlignment="1">
      <alignment horizontal="center" vertical="center" wrapText="1"/>
    </xf>
    <xf numFmtId="3" fontId="20" fillId="9" borderId="13" xfId="5" applyNumberFormat="1" applyFont="1" applyFill="1" applyBorder="1" applyAlignment="1">
      <alignment horizontal="center"/>
    </xf>
    <xf numFmtId="9" fontId="20" fillId="9" borderId="13" xfId="3" applyFont="1" applyFill="1" applyBorder="1" applyAlignment="1">
      <alignment horizontal="center"/>
    </xf>
    <xf numFmtId="169" fontId="3" fillId="3" borderId="20" xfId="0" applyNumberFormat="1" applyFont="1" applyFill="1" applyBorder="1" applyAlignment="1">
      <alignment horizontal="center"/>
    </xf>
    <xf numFmtId="1" fontId="0" fillId="0" borderId="47" xfId="0" applyNumberFormat="1" applyBorder="1" applyAlignment="1">
      <alignment horizontal="center" vertical="center"/>
    </xf>
    <xf numFmtId="168" fontId="20" fillId="9" borderId="13" xfId="2" applyNumberFormat="1" applyFont="1" applyFill="1" applyBorder="1" applyAlignment="1">
      <alignment horizontal="center"/>
    </xf>
    <xf numFmtId="164" fontId="0" fillId="0" borderId="0" xfId="1" applyNumberFormat="1" applyFont="1" applyFill="1" applyBorder="1" applyAlignment="1">
      <alignment horizontal="right" wrapText="1"/>
    </xf>
    <xf numFmtId="0" fontId="0" fillId="5" borderId="37" xfId="0" applyFill="1" applyBorder="1" applyAlignment="1">
      <alignment horizontal="left" vertical="center" wrapText="1"/>
    </xf>
    <xf numFmtId="0" fontId="0" fillId="5" borderId="10" xfId="0" applyFill="1" applyBorder="1" applyAlignment="1">
      <alignment horizontal="left" vertical="center" wrapText="1"/>
    </xf>
    <xf numFmtId="164" fontId="3" fillId="11" borderId="40" xfId="1" applyNumberFormat="1" applyFont="1" applyFill="1" applyBorder="1" applyAlignment="1"/>
    <xf numFmtId="164" fontId="3" fillId="11" borderId="44" xfId="1" applyNumberFormat="1" applyFont="1" applyFill="1" applyBorder="1" applyAlignment="1"/>
    <xf numFmtId="164" fontId="3" fillId="3" borderId="40" xfId="1" applyNumberFormat="1" applyFont="1" applyFill="1" applyBorder="1" applyAlignment="1"/>
    <xf numFmtId="164" fontId="3" fillId="3" borderId="44" xfId="1" applyNumberFormat="1" applyFont="1" applyFill="1" applyBorder="1" applyAlignment="1"/>
    <xf numFmtId="1" fontId="21" fillId="0" borderId="11" xfId="0" applyNumberFormat="1" applyFont="1" applyBorder="1" applyAlignment="1">
      <alignment horizontal="center" vertical="center"/>
    </xf>
    <xf numFmtId="1" fontId="21" fillId="0" borderId="10" xfId="0" applyNumberFormat="1" applyFont="1" applyBorder="1" applyAlignment="1">
      <alignment horizontal="center" vertical="center"/>
    </xf>
    <xf numFmtId="1" fontId="21" fillId="0" borderId="24" xfId="0" applyNumberFormat="1" applyFont="1" applyBorder="1" applyAlignment="1">
      <alignment horizontal="center"/>
    </xf>
    <xf numFmtId="1" fontId="21" fillId="0" borderId="7" xfId="0" applyNumberFormat="1" applyFont="1" applyBorder="1" applyAlignment="1">
      <alignment horizontal="center" vertical="center"/>
    </xf>
    <xf numFmtId="1" fontId="21" fillId="0" borderId="6" xfId="0" applyNumberFormat="1" applyFont="1" applyBorder="1" applyAlignment="1">
      <alignment horizontal="center" vertical="center"/>
    </xf>
    <xf numFmtId="1" fontId="21" fillId="0" borderId="27" xfId="0" applyNumberFormat="1" applyFont="1" applyBorder="1" applyAlignment="1">
      <alignment horizontal="center" vertical="center"/>
    </xf>
    <xf numFmtId="1" fontId="21" fillId="0" borderId="28" xfId="0" applyNumberFormat="1" applyFont="1" applyBorder="1" applyAlignment="1">
      <alignment horizontal="center" vertical="center"/>
    </xf>
    <xf numFmtId="1" fontId="21" fillId="0" borderId="25" xfId="0" applyNumberFormat="1" applyFont="1" applyBorder="1" applyAlignment="1">
      <alignment horizontal="center" vertical="center"/>
    </xf>
    <xf numFmtId="1" fontId="21" fillId="0" borderId="28" xfId="0" applyNumberFormat="1" applyFont="1" applyBorder="1" applyAlignment="1">
      <alignment horizontal="center"/>
    </xf>
    <xf numFmtId="1" fontId="21" fillId="0" borderId="20" xfId="0" applyNumberFormat="1" applyFont="1" applyBorder="1" applyAlignment="1">
      <alignment horizontal="center" vertical="center"/>
    </xf>
    <xf numFmtId="1" fontId="21" fillId="0" borderId="21" xfId="0" applyNumberFormat="1" applyFont="1" applyBorder="1" applyAlignment="1">
      <alignment horizontal="center" vertical="center"/>
    </xf>
    <xf numFmtId="1" fontId="21" fillId="0" borderId="22" xfId="0" applyNumberFormat="1" applyFont="1" applyBorder="1" applyAlignment="1">
      <alignment horizontal="center" vertical="center"/>
    </xf>
    <xf numFmtId="1" fontId="21" fillId="0" borderId="21" xfId="0" applyNumberFormat="1" applyFont="1" applyBorder="1" applyAlignment="1">
      <alignment horizontal="center"/>
    </xf>
    <xf numFmtId="1" fontId="21" fillId="0" borderId="13" xfId="0" applyNumberFormat="1" applyFont="1" applyBorder="1" applyAlignment="1">
      <alignment horizontal="center" vertical="center"/>
    </xf>
    <xf numFmtId="1" fontId="21" fillId="0" borderId="11" xfId="0" applyNumberFormat="1" applyFont="1" applyBorder="1" applyAlignment="1">
      <alignment horizontal="center"/>
    </xf>
    <xf numFmtId="1" fontId="20" fillId="9" borderId="40" xfId="0" applyNumberFormat="1" applyFont="1" applyFill="1" applyBorder="1" applyAlignment="1">
      <alignment horizontal="center"/>
    </xf>
    <xf numFmtId="1" fontId="21" fillId="10" borderId="37" xfId="0" applyNumberFormat="1" applyFont="1" applyFill="1" applyBorder="1" applyAlignment="1">
      <alignment horizontal="center" vertical="center" wrapText="1"/>
    </xf>
    <xf numFmtId="1" fontId="21" fillId="10" borderId="66" xfId="0" applyNumberFormat="1" applyFont="1" applyFill="1" applyBorder="1" applyAlignment="1">
      <alignment horizontal="center" vertical="center" wrapText="1"/>
    </xf>
    <xf numFmtId="1" fontId="3" fillId="3" borderId="16" xfId="0" applyNumberFormat="1" applyFont="1" applyFill="1" applyBorder="1" applyAlignment="1">
      <alignment horizontal="center"/>
    </xf>
    <xf numFmtId="1" fontId="0" fillId="0" borderId="23" xfId="0" applyNumberFormat="1" applyBorder="1" applyAlignment="1">
      <alignment horizontal="center"/>
    </xf>
    <xf numFmtId="1" fontId="0" fillId="0" borderId="70" xfId="0" applyNumberFormat="1" applyBorder="1" applyAlignment="1">
      <alignment horizontal="center"/>
    </xf>
    <xf numFmtId="1" fontId="0" fillId="0" borderId="70" xfId="1" applyNumberFormat="1" applyFont="1" applyFill="1" applyBorder="1" applyAlignment="1">
      <alignment horizontal="center"/>
    </xf>
    <xf numFmtId="1" fontId="3" fillId="3" borderId="40" xfId="0" applyNumberFormat="1" applyFont="1" applyFill="1" applyBorder="1" applyAlignment="1">
      <alignment horizontal="center"/>
    </xf>
    <xf numFmtId="1" fontId="0" fillId="2" borderId="6" xfId="0" applyNumberFormat="1" applyFill="1" applyBorder="1" applyAlignment="1">
      <alignment horizontal="center" vertical="center" wrapText="1"/>
    </xf>
    <xf numFmtId="1" fontId="3" fillId="3" borderId="10" xfId="0" applyNumberFormat="1" applyFont="1" applyFill="1" applyBorder="1" applyAlignment="1">
      <alignment horizontal="center"/>
    </xf>
    <xf numFmtId="168" fontId="21" fillId="0" borderId="10" xfId="0" applyNumberFormat="1" applyFont="1" applyBorder="1" applyAlignment="1">
      <alignment horizontal="center" vertical="center"/>
    </xf>
    <xf numFmtId="168" fontId="21" fillId="0" borderId="11" xfId="0" applyNumberFormat="1" applyFont="1" applyBorder="1" applyAlignment="1">
      <alignment horizontal="center" vertical="center"/>
    </xf>
    <xf numFmtId="168" fontId="21" fillId="0" borderId="6" xfId="0" applyNumberFormat="1" applyFont="1" applyBorder="1" applyAlignment="1">
      <alignment horizontal="center" vertical="center"/>
    </xf>
    <xf numFmtId="168" fontId="21" fillId="0" borderId="7" xfId="0" applyNumberFormat="1" applyFont="1" applyBorder="1" applyAlignment="1">
      <alignment horizontal="center" vertical="center"/>
    </xf>
    <xf numFmtId="168" fontId="21" fillId="0" borderId="25" xfId="0" applyNumberFormat="1" applyFont="1" applyBorder="1" applyAlignment="1">
      <alignment horizontal="center" vertical="center"/>
    </xf>
    <xf numFmtId="168" fontId="21" fillId="0" borderId="28" xfId="0" applyNumberFormat="1" applyFont="1" applyBorder="1" applyAlignment="1">
      <alignment horizontal="center" vertical="center"/>
    </xf>
    <xf numFmtId="168" fontId="21" fillId="0" borderId="22" xfId="0" applyNumberFormat="1" applyFont="1" applyBorder="1" applyAlignment="1">
      <alignment horizontal="center" vertical="center"/>
    </xf>
    <xf numFmtId="168" fontId="21" fillId="0" borderId="21" xfId="0" applyNumberFormat="1" applyFont="1" applyBorder="1" applyAlignment="1">
      <alignment horizontal="center" vertical="center"/>
    </xf>
    <xf numFmtId="168" fontId="20" fillId="9" borderId="40" xfId="0" applyNumberFormat="1" applyFont="1" applyFill="1" applyBorder="1" applyAlignment="1">
      <alignment horizontal="center"/>
    </xf>
    <xf numFmtId="168" fontId="21" fillId="10" borderId="37" xfId="0" applyNumberFormat="1" applyFont="1" applyFill="1" applyBorder="1" applyAlignment="1">
      <alignment horizontal="center" vertical="center" wrapText="1"/>
    </xf>
    <xf numFmtId="168" fontId="21" fillId="10" borderId="66" xfId="0" applyNumberFormat="1" applyFont="1" applyFill="1" applyBorder="1" applyAlignment="1">
      <alignment horizontal="center" vertical="center" wrapText="1"/>
    </xf>
    <xf numFmtId="168" fontId="0" fillId="0" borderId="23" xfId="0" applyNumberFormat="1" applyBorder="1" applyAlignment="1">
      <alignment horizontal="center"/>
    </xf>
    <xf numFmtId="168" fontId="0" fillId="0" borderId="70" xfId="0" applyNumberFormat="1" applyBorder="1" applyAlignment="1">
      <alignment horizontal="center"/>
    </xf>
    <xf numFmtId="168" fontId="20" fillId="9" borderId="13" xfId="5" applyNumberFormat="1" applyFont="1" applyFill="1" applyBorder="1" applyAlignment="1">
      <alignment horizontal="center"/>
    </xf>
    <xf numFmtId="0" fontId="19" fillId="0" borderId="0" xfId="0" applyFont="1" applyFill="1" applyAlignment="1">
      <alignment vertical="center"/>
    </xf>
    <xf numFmtId="0" fontId="3" fillId="3" borderId="71" xfId="0" applyFont="1" applyFill="1" applyBorder="1" applyAlignment="1">
      <alignment horizontal="center" vertical="center" wrapText="1"/>
    </xf>
    <xf numFmtId="3" fontId="0" fillId="0" borderId="71" xfId="0" applyNumberFormat="1" applyBorder="1" applyAlignment="1">
      <alignment horizontal="center" vertical="center"/>
    </xf>
    <xf numFmtId="3" fontId="0" fillId="0" borderId="39" xfId="0" applyNumberFormat="1" applyBorder="1" applyAlignment="1">
      <alignment horizontal="center"/>
    </xf>
    <xf numFmtId="3" fontId="0" fillId="0" borderId="39" xfId="0" applyNumberFormat="1" applyBorder="1" applyAlignment="1">
      <alignment horizontal="center" vertical="center"/>
    </xf>
    <xf numFmtId="0" fontId="3" fillId="3" borderId="46" xfId="0" applyFont="1" applyFill="1" applyBorder="1" applyAlignment="1">
      <alignment horizontal="center" vertical="center"/>
    </xf>
    <xf numFmtId="3" fontId="0" fillId="0" borderId="46" xfId="0" applyNumberFormat="1" applyBorder="1" applyAlignment="1">
      <alignment horizontal="center" vertical="center"/>
    </xf>
    <xf numFmtId="168" fontId="0" fillId="0" borderId="22" xfId="2" applyNumberFormat="1" applyFont="1" applyBorder="1" applyAlignment="1">
      <alignment horizontal="center" vertical="center"/>
    </xf>
    <xf numFmtId="3" fontId="0" fillId="0" borderId="7" xfId="1" applyNumberFormat="1" applyFont="1" applyFill="1" applyBorder="1" applyAlignment="1">
      <alignment horizontal="center"/>
    </xf>
    <xf numFmtId="168" fontId="0" fillId="0" borderId="0" xfId="0" applyNumberFormat="1"/>
    <xf numFmtId="3" fontId="0" fillId="0" borderId="30" xfId="1" applyNumberFormat="1" applyFont="1" applyFill="1" applyBorder="1" applyAlignment="1">
      <alignment horizontal="center" vertical="center"/>
    </xf>
    <xf numFmtId="3" fontId="3" fillId="3" borderId="24" xfId="0" applyNumberFormat="1" applyFont="1" applyFill="1" applyBorder="1" applyAlignment="1">
      <alignment horizontal="center" vertical="center"/>
    </xf>
    <xf numFmtId="3" fontId="0" fillId="2" borderId="77" xfId="0" applyNumberFormat="1" applyFill="1" applyBorder="1" applyAlignment="1">
      <alignment horizontal="center" vertical="center" wrapText="1"/>
    </xf>
    <xf numFmtId="3" fontId="3" fillId="3" borderId="30" xfId="1" applyNumberFormat="1" applyFont="1" applyFill="1" applyBorder="1" applyAlignment="1">
      <alignment horizontal="center" vertical="center"/>
    </xf>
    <xf numFmtId="3" fontId="0" fillId="0" borderId="8" xfId="1" applyNumberFormat="1" applyFont="1" applyFill="1" applyBorder="1" applyAlignment="1">
      <alignment horizontal="center" vertical="center"/>
    </xf>
    <xf numFmtId="3" fontId="0" fillId="0" borderId="20" xfId="1" applyNumberFormat="1" applyFont="1" applyFill="1" applyBorder="1" applyAlignment="1">
      <alignment horizontal="center" vertical="center"/>
    </xf>
    <xf numFmtId="3" fontId="0" fillId="0" borderId="33" xfId="0" applyNumberFormat="1" applyBorder="1" applyAlignment="1">
      <alignment horizontal="center" vertical="center"/>
    </xf>
    <xf numFmtId="3" fontId="0" fillId="0" borderId="62" xfId="1" applyNumberFormat="1" applyFont="1" applyFill="1" applyBorder="1" applyAlignment="1">
      <alignment horizontal="center" vertical="center"/>
    </xf>
    <xf numFmtId="0" fontId="0" fillId="0" borderId="37" xfId="0" applyBorder="1" applyAlignment="1">
      <alignment horizontal="left" vertical="center"/>
    </xf>
    <xf numFmtId="0" fontId="0" fillId="0" borderId="16" xfId="0" applyBorder="1" applyAlignment="1">
      <alignment horizontal="left" vertical="center"/>
    </xf>
    <xf numFmtId="0" fontId="0" fillId="0" borderId="40" xfId="0" applyBorder="1" applyAlignment="1">
      <alignment horizontal="left" vertical="center"/>
    </xf>
    <xf numFmtId="0" fontId="6" fillId="2" borderId="0" xfId="0" applyFont="1" applyFill="1" applyAlignment="1">
      <alignment horizontal="center" vertical="center" wrapText="1"/>
    </xf>
    <xf numFmtId="0" fontId="6" fillId="2" borderId="45"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9" fontId="6" fillId="2" borderId="2" xfId="3" applyFont="1" applyFill="1" applyBorder="1" applyAlignment="1">
      <alignment horizontal="center" vertical="center"/>
    </xf>
    <xf numFmtId="9" fontId="6" fillId="2" borderId="3" xfId="3" applyFont="1" applyFill="1" applyBorder="1" applyAlignment="1">
      <alignment horizontal="center" vertical="center"/>
    </xf>
    <xf numFmtId="0" fontId="0" fillId="0" borderId="6" xfId="0" applyBorder="1" applyAlignment="1">
      <alignment horizontal="left" vertical="center"/>
    </xf>
    <xf numFmtId="0" fontId="0" fillId="0" borderId="22" xfId="0" applyBorder="1" applyAlignment="1">
      <alignment horizontal="left" vertical="center"/>
    </xf>
    <xf numFmtId="0" fontId="0" fillId="0" borderId="10" xfId="0" applyBorder="1" applyAlignment="1">
      <alignment horizontal="left" vertical="center"/>
    </xf>
    <xf numFmtId="0" fontId="0" fillId="0" borderId="0" xfId="0" applyAlignment="1">
      <alignment horizontal="left" wrapText="1"/>
    </xf>
    <xf numFmtId="0" fontId="0" fillId="5" borderId="51" xfId="0" applyFill="1" applyBorder="1" applyAlignment="1">
      <alignment horizontal="center" vertical="center"/>
    </xf>
    <xf numFmtId="0" fontId="0" fillId="5" borderId="52" xfId="0" applyFill="1" applyBorder="1" applyAlignment="1">
      <alignment horizontal="center" vertical="center"/>
    </xf>
    <xf numFmtId="0" fontId="0" fillId="5" borderId="53" xfId="0" applyFill="1" applyBorder="1" applyAlignment="1">
      <alignment horizontal="center" vertical="center"/>
    </xf>
    <xf numFmtId="0" fontId="6" fillId="2" borderId="4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6" borderId="2" xfId="0" applyFont="1" applyFill="1" applyBorder="1" applyAlignment="1">
      <alignment horizontal="center" vertical="center"/>
    </xf>
    <xf numFmtId="0" fontId="6" fillId="6" borderId="4" xfId="0" applyFont="1" applyFill="1" applyBorder="1" applyAlignment="1">
      <alignment horizontal="center" vertical="center"/>
    </xf>
    <xf numFmtId="0" fontId="0" fillId="0" borderId="5" xfId="0" applyBorder="1" applyAlignment="1">
      <alignment horizontal="left" vertical="center" wrapText="1"/>
    </xf>
    <xf numFmtId="0" fontId="0" fillId="0" borderId="56" xfId="0" applyBorder="1" applyAlignment="1">
      <alignment horizontal="left" vertical="center" wrapText="1"/>
    </xf>
    <xf numFmtId="0" fontId="0" fillId="0" borderId="14" xfId="0" applyBorder="1" applyAlignment="1">
      <alignment horizontal="left" vertical="center" wrapText="1"/>
    </xf>
    <xf numFmtId="0" fontId="0" fillId="0" borderId="64" xfId="0" applyBorder="1" applyAlignment="1">
      <alignment horizontal="left" vertical="center" wrapText="1"/>
    </xf>
    <xf numFmtId="0" fontId="0" fillId="0" borderId="61"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5" borderId="51" xfId="0" applyFill="1" applyBorder="1" applyAlignment="1">
      <alignment horizontal="left" vertical="center"/>
    </xf>
    <xf numFmtId="0" fontId="0" fillId="5" borderId="52" xfId="0" applyFill="1" applyBorder="1" applyAlignment="1">
      <alignment horizontal="left" vertical="center"/>
    </xf>
    <xf numFmtId="164" fontId="8" fillId="2" borderId="49" xfId="1" applyNumberFormat="1" applyFont="1" applyFill="1" applyBorder="1" applyAlignment="1">
      <alignment horizontal="center" vertical="center" wrapText="1"/>
    </xf>
    <xf numFmtId="164" fontId="8" fillId="2" borderId="48" xfId="1" applyNumberFormat="1" applyFont="1" applyFill="1" applyBorder="1" applyAlignment="1">
      <alignment horizontal="center" vertical="center" wrapText="1"/>
    </xf>
    <xf numFmtId="164" fontId="8" fillId="6" borderId="59" xfId="1" applyNumberFormat="1" applyFont="1" applyFill="1" applyBorder="1" applyAlignment="1">
      <alignment horizontal="center" vertical="center" wrapText="1"/>
    </xf>
    <xf numFmtId="164" fontId="8" fillId="6" borderId="65"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6" fillId="6" borderId="64"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2" borderId="64"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63" xfId="0" applyBorder="1" applyAlignment="1">
      <alignment horizontal="left" vertical="center" wrapText="1"/>
    </xf>
    <xf numFmtId="0" fontId="0" fillId="0" borderId="29" xfId="0" applyBorder="1" applyAlignment="1">
      <alignment horizontal="left" vertical="center" wrapText="1"/>
    </xf>
    <xf numFmtId="0" fontId="0" fillId="0" borderId="72" xfId="0" applyBorder="1" applyAlignment="1">
      <alignment horizontal="left" vertical="center" wrapText="1"/>
    </xf>
    <xf numFmtId="0" fontId="0" fillId="5" borderId="53" xfId="0" applyFill="1" applyBorder="1" applyAlignment="1">
      <alignment horizontal="left" vertical="center"/>
    </xf>
    <xf numFmtId="0" fontId="6" fillId="2" borderId="64" xfId="0" applyFont="1" applyFill="1" applyBorder="1" applyAlignment="1">
      <alignment horizontal="center" vertical="center" wrapText="1"/>
    </xf>
    <xf numFmtId="164" fontId="8" fillId="2" borderId="59" xfId="1" applyNumberFormat="1" applyFont="1" applyFill="1" applyBorder="1" applyAlignment="1">
      <alignment horizontal="center" vertical="center" wrapText="1"/>
    </xf>
    <xf numFmtId="164" fontId="8" fillId="2" borderId="65" xfId="1" applyNumberFormat="1" applyFont="1" applyFill="1" applyBorder="1" applyAlignment="1">
      <alignment horizontal="center" vertical="center" wrapText="1"/>
    </xf>
  </cellXfs>
  <cellStyles count="6">
    <cellStyle name="Comma" xfId="1" builtinId="3"/>
    <cellStyle name="Currency" xfId="2" builtinId="4"/>
    <cellStyle name="Normal" xfId="0" builtinId="0"/>
    <cellStyle name="Normal - Style1 2 6" xfId="5" xr:uid="{C41A1894-7A44-40EF-A4F1-27B5A3A7D18C}"/>
    <cellStyle name="Normal 10 2" xfId="4" xr:uid="{00000000-0005-0000-0000-000003000000}"/>
    <cellStyle name="Percent" xfId="3" builtinId="5"/>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0</xdr:colOff>
      <xdr:row>30</xdr:row>
      <xdr:rowOff>0</xdr:rowOff>
    </xdr:from>
    <xdr:to>
      <xdr:col>12</xdr:col>
      <xdr:colOff>0</xdr:colOff>
      <xdr:row>59</xdr:row>
      <xdr:rowOff>78442</xdr:rowOff>
    </xdr:to>
    <xdr:sp macro="" textlink="">
      <xdr:nvSpPr>
        <xdr:cNvPr id="2" name="TextBox 1">
          <a:extLst>
            <a:ext uri="{FF2B5EF4-FFF2-40B4-BE49-F238E27FC236}">
              <a16:creationId xmlns:a16="http://schemas.microsoft.com/office/drawing/2014/main" id="{30FB074C-367C-477C-A5D1-AA50BC02FCCA}"/>
            </a:ext>
          </a:extLst>
        </xdr:cNvPr>
        <xdr:cNvSpPr txBox="1"/>
      </xdr:nvSpPr>
      <xdr:spPr>
        <a:xfrm>
          <a:off x="6429375" y="6962775"/>
          <a:ext cx="9077325" cy="5602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b="1">
              <a:solidFill>
                <a:schemeClr val="dk1"/>
              </a:solidFill>
              <a:effectLst/>
              <a:latin typeface="+mn-lt"/>
              <a:ea typeface="+mn-ea"/>
              <a:cs typeface="+mn-cs"/>
            </a:rPr>
            <a:t>Reporting Plan: The utility shall provide a plan to comply with the following reporting requirements:</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Quarterly progress reports: No later than 60 days following the end of each quarter, the utility shall submit a user-friendly, public report, with accompanying spreadsheet(s), that includes an overview of program performance, a narrative about customer participation and incentives paid, and results on the following program-level parameters compared to </a:t>
          </a:r>
          <a:r>
            <a:rPr lang="en-US" sz="1100" b="1">
              <a:solidFill>
                <a:srgbClr val="FF0000"/>
              </a:solidFill>
              <a:effectLst/>
              <a:latin typeface="+mn-lt"/>
              <a:ea typeface="+mn-ea"/>
              <a:cs typeface="+mn-cs"/>
            </a:rPr>
            <a:t>program projections and goals</a:t>
          </a:r>
          <a:r>
            <a:rPr lang="en-US" sz="1100" b="1">
              <a:solidFill>
                <a:schemeClr val="dk1"/>
              </a:solidFill>
              <a:effectLst/>
              <a:latin typeface="+mn-lt"/>
              <a:ea typeface="+mn-ea"/>
              <a:cs typeface="+mn-cs"/>
            </a:rPr>
            <a:t>:</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Energy savings: gross and net savings</a:t>
          </a:r>
        </a:p>
        <a:p>
          <a:pPr lvl="2"/>
          <a:r>
            <a:rPr lang="en-US" sz="1100" b="1">
              <a:solidFill>
                <a:schemeClr val="dk1"/>
              </a:solidFill>
              <a:effectLst/>
              <a:latin typeface="+mn-lt"/>
              <a:ea typeface="+mn-ea"/>
              <a:cs typeface="+mn-cs"/>
            </a:rPr>
            <a:t>Number of program participants: total, low-income, moderate-income, and small commercial</a:t>
          </a:r>
        </a:p>
        <a:p>
          <a:pPr lvl="2"/>
          <a:r>
            <a:rPr lang="en-US" sz="1100" b="1">
              <a:solidFill>
                <a:schemeClr val="dk1"/>
              </a:solidFill>
              <a:effectLst/>
              <a:latin typeface="+mn-lt"/>
              <a:ea typeface="+mn-ea"/>
              <a:cs typeface="+mn-cs"/>
            </a:rPr>
            <a:t>Program expenditures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1"/>
          <a:r>
            <a:rPr lang="en-US" sz="1100" b="1">
              <a:solidFill>
                <a:schemeClr val="dk1"/>
              </a:solidFill>
              <a:effectLst/>
              <a:latin typeface="+mn-lt"/>
              <a:ea typeface="+mn-ea"/>
              <a:cs typeface="+mn-cs"/>
            </a:rPr>
            <a:t>Annual progress reports: No later than 75 days following the end of each program year, the utility shall submit a user-friendly, public report, with accompanying spreadsheet(s), that includes the same program-level data and accompanying progress/performance narratives as those that are included in the quarterly reports. The annual report will show overall progress and performance of programs that are seasonal or cyclical in nature. In addition, the annual report shall include the utility program administrator’s initial and final benefit-cost test results for the programs and portfolio (as defined in Section V), assessment of the portfolio’s compliance with the targets established pursuant to the QPIs (as defined in Section VII), and any proposed changes or additions for the next year or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Triennial reports: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2"/>
          <a:r>
            <a:rPr lang="en-US" sz="1100" b="1">
              <a:solidFill>
                <a:schemeClr val="dk1"/>
              </a:solidFill>
              <a:effectLst/>
              <a:latin typeface="+mn-lt"/>
              <a:ea typeface="+mn-ea"/>
              <a:cs typeface="+mn-cs"/>
            </a:rPr>
            <a:t>Progress reports: No later than 90 days following the end of the third program year, the utility shall submit a public report that takes the place of the annual report for that year. This report will be identical to the annual report but will also review the portfolio’s data and assess the portfolio’s success over the three-year program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Evaluation studies: No later than 365 days following the end of the third program year, the utility shall submit the process and impact evaluations pursuant to requirements issued by the Board.</a:t>
          </a: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r>
            <a:rPr lang="en-US" sz="1100" b="1">
              <a:solidFill>
                <a:schemeClr val="dk1"/>
              </a:solidFill>
              <a:effectLst/>
              <a:latin typeface="+mn-lt"/>
              <a:ea typeface="+mn-ea"/>
              <a:cs typeface="+mn-cs"/>
            </a:rPr>
            <a:t>Notes:</a:t>
          </a:r>
        </a:p>
        <a:p>
          <a:pPr lvl="2"/>
          <a:r>
            <a:rPr lang="en-US" sz="1100" b="1">
              <a:solidFill>
                <a:schemeClr val="dk1"/>
              </a:solidFill>
              <a:effectLst/>
              <a:latin typeface="+mn-lt"/>
              <a:ea typeface="+mn-ea"/>
              <a:cs typeface="+mn-cs"/>
            </a:rPr>
            <a:t>NTG = 1, represent both net and gross values. </a:t>
          </a:r>
        </a:p>
        <a:p>
          <a:pPr lvl="2"/>
          <a:r>
            <a:rPr lang="en-US" sz="1100" b="1">
              <a:solidFill>
                <a:schemeClr val="dk1"/>
              </a:solidFill>
              <a:effectLst/>
              <a:latin typeface="+mn-lt"/>
              <a:ea typeface="+mn-ea"/>
              <a:cs typeface="+mn-cs"/>
            </a:rPr>
            <a:t>Ex-post savings - include gray out for quarterly?</a:t>
          </a:r>
        </a:p>
        <a:p>
          <a:pPr lvl="2"/>
          <a:r>
            <a:rPr lang="en-US" sz="1100" b="1">
              <a:solidFill>
                <a:schemeClr val="dk1"/>
              </a:solidFill>
              <a:effectLst/>
              <a:latin typeface="+mn-lt"/>
              <a:ea typeface="+mn-ea"/>
              <a:cs typeface="+mn-cs"/>
            </a:rPr>
            <a:t>Consider gas savings</a:t>
          </a:r>
        </a:p>
        <a:p>
          <a:pPr lvl="2"/>
          <a:r>
            <a:rPr lang="en-US" sz="1100" b="1">
              <a:solidFill>
                <a:schemeClr val="dk1"/>
              </a:solidFill>
              <a:effectLst/>
              <a:latin typeface="+mn-lt"/>
              <a:ea typeface="+mn-ea"/>
              <a:cs typeface="+mn-cs"/>
            </a:rPr>
            <a:t>Program IDs</a:t>
          </a:r>
        </a:p>
        <a:p>
          <a:pPr lvl="2"/>
          <a:r>
            <a:rPr lang="en-US" sz="1100" b="1">
              <a:solidFill>
                <a:schemeClr val="dk1"/>
              </a:solidFill>
              <a:effectLst/>
              <a:latin typeface="+mn-lt"/>
              <a:ea typeface="+mn-ea"/>
              <a:cs typeface="+mn-cs"/>
            </a:rPr>
            <a:t>QPIs separate table</a:t>
          </a:r>
        </a:p>
        <a:p>
          <a:pPr lvl="2"/>
          <a:r>
            <a:rPr lang="en-US" sz="1100" b="1">
              <a:solidFill>
                <a:schemeClr val="dk1"/>
              </a:solidFill>
              <a:effectLst/>
              <a:latin typeface="+mn-lt"/>
              <a:ea typeface="+mn-ea"/>
              <a:cs typeface="+mn-cs"/>
            </a:rPr>
            <a:t>Annual - incremental</a:t>
          </a:r>
        </a:p>
        <a:p>
          <a:pPr lvl="2"/>
          <a:r>
            <a:rPr lang="en-US" sz="1100" b="1">
              <a:solidFill>
                <a:schemeClr val="dk1"/>
              </a:solidFill>
              <a:effectLst/>
              <a:latin typeface="+mn-lt"/>
              <a:ea typeface="+mn-ea"/>
              <a:cs typeface="+mn-cs"/>
            </a:rPr>
            <a:t>Annual &amp; Triennial - more narrative </a:t>
          </a:r>
        </a:p>
        <a:p>
          <a:pPr lvl="2"/>
          <a:endParaRPr lang="en-US" sz="1100" b="1">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Y30"/>
  <sheetViews>
    <sheetView zoomScaleNormal="100" zoomScaleSheetLayoutView="100" workbookViewId="0">
      <selection activeCell="J1" sqref="J1:K1048576"/>
    </sheetView>
  </sheetViews>
  <sheetFormatPr defaultColWidth="9.33203125" defaultRowHeight="14.4" x14ac:dyDescent="0.3"/>
  <cols>
    <col min="1" max="1" width="13.33203125" customWidth="1"/>
    <col min="2" max="2" width="46.5546875" customWidth="1"/>
    <col min="3" max="3" width="36.5546875" bestFit="1" customWidth="1"/>
    <col min="4" max="4" width="14.5546875" style="2" customWidth="1"/>
    <col min="5" max="5" width="14.5546875" style="3" customWidth="1"/>
    <col min="6" max="6" width="16.33203125" customWidth="1"/>
    <col min="7" max="7" width="13.5546875" style="4" customWidth="1"/>
    <col min="8" max="8" width="13.6640625" style="4" customWidth="1"/>
    <col min="9" max="9" width="16.33203125" style="5" customWidth="1"/>
    <col min="10" max="11" width="15.6640625" customWidth="1"/>
    <col min="12" max="12" width="15.6640625" style="2" customWidth="1"/>
    <col min="13" max="13" width="18.33203125" style="3" customWidth="1"/>
    <col min="14" max="14" width="13.33203125" style="3" customWidth="1"/>
    <col min="15" max="15" width="13.5546875" customWidth="1"/>
    <col min="19" max="19" width="9.33203125" customWidth="1"/>
  </cols>
  <sheetData>
    <row r="1" spans="1:14" ht="23.4" x14ac:dyDescent="0.45">
      <c r="A1" s="1" t="s">
        <v>0</v>
      </c>
    </row>
    <row r="2" spans="1:14" x14ac:dyDescent="0.3">
      <c r="E2" s="108" t="s">
        <v>1</v>
      </c>
    </row>
    <row r="3" spans="1:14" ht="18" x14ac:dyDescent="0.35">
      <c r="A3" s="6">
        <v>1</v>
      </c>
      <c r="B3" s="6"/>
      <c r="C3" s="6"/>
      <c r="I3" s="4"/>
    </row>
    <row r="4" spans="1:14" ht="15" thickBot="1" x14ac:dyDescent="0.35"/>
    <row r="5" spans="1:14" ht="43.2" customHeight="1" thickBot="1" x14ac:dyDescent="0.35">
      <c r="A5" t="s">
        <v>2</v>
      </c>
      <c r="B5" s="535" t="s">
        <v>3</v>
      </c>
      <c r="C5" s="536"/>
      <c r="D5" s="537" t="s">
        <v>4</v>
      </c>
      <c r="E5" s="538"/>
      <c r="F5" s="539"/>
      <c r="G5" s="540" t="s">
        <v>5</v>
      </c>
      <c r="H5" s="541"/>
      <c r="I5" s="537" t="s">
        <v>6</v>
      </c>
      <c r="J5" s="538"/>
      <c r="K5" s="539"/>
      <c r="L5" s="148" t="s">
        <v>7</v>
      </c>
      <c r="M5" s="7" t="s">
        <v>8</v>
      </c>
      <c r="N5" s="8" t="s">
        <v>9</v>
      </c>
    </row>
    <row r="6" spans="1:14" ht="21" customHeight="1" x14ac:dyDescent="0.3">
      <c r="B6" s="535"/>
      <c r="C6" s="536"/>
      <c r="D6" s="112" t="s">
        <v>10</v>
      </c>
      <c r="E6" s="113" t="s">
        <v>11</v>
      </c>
      <c r="F6" s="114" t="s">
        <v>12</v>
      </c>
      <c r="G6" s="112" t="s">
        <v>13</v>
      </c>
      <c r="H6" s="114" t="s">
        <v>14</v>
      </c>
      <c r="I6" s="112" t="s">
        <v>15</v>
      </c>
      <c r="J6" s="113" t="s">
        <v>16</v>
      </c>
      <c r="K6" s="114"/>
      <c r="L6" s="9" t="s">
        <v>17</v>
      </c>
      <c r="M6" s="11" t="s">
        <v>18</v>
      </c>
      <c r="N6" s="10" t="s">
        <v>19</v>
      </c>
    </row>
    <row r="7" spans="1:14" ht="52.5" customHeight="1" thickBot="1" x14ac:dyDescent="0.35">
      <c r="B7" s="535"/>
      <c r="C7" s="536"/>
      <c r="D7" s="109" t="s">
        <v>20</v>
      </c>
      <c r="E7" s="12" t="s">
        <v>21</v>
      </c>
      <c r="F7" s="13" t="s">
        <v>22</v>
      </c>
      <c r="G7" s="14" t="s">
        <v>23</v>
      </c>
      <c r="H7" s="110" t="s">
        <v>24</v>
      </c>
      <c r="I7" s="14" t="s">
        <v>25</v>
      </c>
      <c r="J7" s="15" t="s">
        <v>26</v>
      </c>
      <c r="K7" s="111" t="s">
        <v>27</v>
      </c>
      <c r="L7" s="16" t="s">
        <v>28</v>
      </c>
      <c r="M7" s="17" t="s">
        <v>29</v>
      </c>
      <c r="N7" s="18" t="s">
        <v>30</v>
      </c>
    </row>
    <row r="8" spans="1:14" ht="15" thickBot="1" x14ac:dyDescent="0.35">
      <c r="B8" s="19" t="s">
        <v>31</v>
      </c>
      <c r="C8" s="117" t="s">
        <v>32</v>
      </c>
      <c r="D8" s="20"/>
      <c r="E8" s="20"/>
      <c r="F8" s="21"/>
      <c r="G8" s="22"/>
      <c r="H8" s="22"/>
      <c r="I8" s="23"/>
      <c r="J8" s="24"/>
      <c r="K8" s="24"/>
      <c r="L8" s="21"/>
      <c r="M8" s="25"/>
      <c r="N8" s="26"/>
    </row>
    <row r="9" spans="1:14" ht="15" thickBot="1" x14ac:dyDescent="0.35">
      <c r="B9" s="147" t="s">
        <v>33</v>
      </c>
      <c r="C9" s="118" t="s">
        <v>33</v>
      </c>
      <c r="D9" s="27"/>
      <c r="E9" s="28"/>
      <c r="F9" s="29"/>
      <c r="G9" s="30"/>
      <c r="H9" s="30"/>
      <c r="I9" s="115"/>
      <c r="J9" s="32" t="str">
        <f>IF(ISERROR(I9/(D9*1000)),"N/A",IF((I9/(D9*1000))&lt;0.01,"&lt;$0.01",(I9/(D9*1000))))</f>
        <v>N/A</v>
      </c>
      <c r="K9" s="32" t="str">
        <f t="shared" ref="K9:K14" si="0">IF(ISERROR(I9/(F9*1000)),"N/A",IF((I9/(F9*1000))&lt;0.01,"&lt;$0.01",(I9/(F9*1000))))</f>
        <v>N/A</v>
      </c>
      <c r="L9" s="29"/>
      <c r="M9" s="33" t="str">
        <f t="shared" ref="M9:M14" si="1">IF(ISERROR(F9/D9),"N/A",F9/D9)</f>
        <v>N/A</v>
      </c>
      <c r="N9" s="34"/>
    </row>
    <row r="10" spans="1:14" x14ac:dyDescent="0.3">
      <c r="B10" s="542" t="s">
        <v>34</v>
      </c>
      <c r="C10" s="118" t="s">
        <v>35</v>
      </c>
      <c r="D10" s="132"/>
      <c r="E10" s="131"/>
      <c r="F10" s="130"/>
      <c r="G10" s="133"/>
      <c r="H10" s="133"/>
      <c r="I10" s="134"/>
      <c r="J10" s="135"/>
      <c r="K10" s="135"/>
      <c r="L10" s="130"/>
      <c r="M10" s="136"/>
      <c r="N10" s="137"/>
    </row>
    <row r="11" spans="1:14" x14ac:dyDescent="0.3">
      <c r="B11" s="543"/>
      <c r="C11" s="119" t="s">
        <v>36</v>
      </c>
      <c r="D11" s="132"/>
      <c r="E11" s="131"/>
      <c r="F11" s="130"/>
      <c r="G11" s="133"/>
      <c r="H11" s="133"/>
      <c r="I11" s="134"/>
      <c r="J11" s="135"/>
      <c r="K11" s="135"/>
      <c r="L11" s="130"/>
      <c r="M11" s="136"/>
      <c r="N11" s="137"/>
    </row>
    <row r="12" spans="1:14" ht="15" thickBot="1" x14ac:dyDescent="0.35">
      <c r="B12" s="544"/>
      <c r="C12" s="120" t="s">
        <v>37</v>
      </c>
      <c r="D12" s="35"/>
      <c r="E12" s="35"/>
      <c r="F12" s="35"/>
      <c r="G12" s="36"/>
      <c r="H12" s="36"/>
      <c r="I12" s="116"/>
      <c r="J12" s="38" t="str">
        <f t="shared" ref="J12:J14" si="2">IF(ISERROR(I12/(D12*1000)),"N/A",IF((I12/(D12*1000))&lt;0.01,"&lt;$0.01",(I12/(D12*1000))))</f>
        <v>N/A</v>
      </c>
      <c r="K12" s="40" t="str">
        <f t="shared" si="0"/>
        <v>N/A</v>
      </c>
      <c r="L12" s="35"/>
      <c r="M12" s="41" t="str">
        <f t="shared" si="1"/>
        <v>N/A</v>
      </c>
      <c r="N12" s="39"/>
    </row>
    <row r="13" spans="1:14" ht="20.100000000000001" customHeight="1" thickBot="1" x14ac:dyDescent="0.35">
      <c r="B13" s="121" t="s">
        <v>38</v>
      </c>
      <c r="C13" s="122" t="s">
        <v>39</v>
      </c>
      <c r="D13" s="43"/>
      <c r="E13" s="43"/>
      <c r="F13" s="43"/>
      <c r="G13" s="44"/>
      <c r="H13" s="44"/>
      <c r="I13" s="45"/>
      <c r="J13" s="46" t="str">
        <f t="shared" si="2"/>
        <v>N/A</v>
      </c>
      <c r="K13" s="46" t="str">
        <f t="shared" si="0"/>
        <v>N/A</v>
      </c>
      <c r="L13" s="43"/>
      <c r="M13" s="47" t="str">
        <f t="shared" si="1"/>
        <v>N/A</v>
      </c>
      <c r="N13" s="48"/>
    </row>
    <row r="14" spans="1:14" x14ac:dyDescent="0.3">
      <c r="B14" s="54" t="s">
        <v>40</v>
      </c>
      <c r="C14" s="123"/>
      <c r="D14" s="55"/>
      <c r="E14" s="56"/>
      <c r="F14" s="55"/>
      <c r="G14" s="57"/>
      <c r="H14" s="57"/>
      <c r="I14" s="58"/>
      <c r="J14" s="59" t="str">
        <f t="shared" si="2"/>
        <v>N/A</v>
      </c>
      <c r="K14" s="59" t="str">
        <f t="shared" si="0"/>
        <v>N/A</v>
      </c>
      <c r="L14" s="60"/>
      <c r="M14" s="61" t="str">
        <f t="shared" si="1"/>
        <v>N/A</v>
      </c>
      <c r="N14" s="62"/>
    </row>
    <row r="15" spans="1:14" x14ac:dyDescent="0.3">
      <c r="B15" s="63"/>
      <c r="C15" s="64"/>
      <c r="D15" s="64"/>
      <c r="E15" s="64"/>
      <c r="F15" s="64"/>
      <c r="G15" s="64"/>
      <c r="H15" s="64"/>
      <c r="I15" s="64"/>
      <c r="J15" s="64"/>
      <c r="K15" s="64"/>
      <c r="L15" s="64"/>
      <c r="M15" s="64"/>
      <c r="N15" s="65"/>
    </row>
    <row r="16" spans="1:14" ht="15" thickBot="1" x14ac:dyDescent="0.35">
      <c r="B16" s="66" t="s">
        <v>41</v>
      </c>
      <c r="C16" s="124"/>
      <c r="D16" s="67"/>
      <c r="E16" s="67"/>
      <c r="F16" s="67"/>
      <c r="G16" s="68"/>
      <c r="H16" s="68"/>
      <c r="I16" s="69"/>
      <c r="J16" s="70"/>
      <c r="K16" s="70"/>
      <c r="L16" s="67"/>
      <c r="M16" s="71"/>
      <c r="N16" s="72"/>
    </row>
    <row r="17" spans="2:25" ht="15" thickBot="1" x14ac:dyDescent="0.35">
      <c r="B17" s="125" t="s">
        <v>42</v>
      </c>
      <c r="C17" s="122" t="s">
        <v>43</v>
      </c>
      <c r="D17" s="27"/>
      <c r="E17" s="28"/>
      <c r="F17" s="49"/>
      <c r="G17" s="49"/>
      <c r="H17" s="49"/>
      <c r="I17" s="31"/>
      <c r="J17" s="73"/>
      <c r="K17" s="50"/>
      <c r="L17" s="29"/>
      <c r="M17" s="51"/>
      <c r="N17" s="52"/>
    </row>
    <row r="18" spans="2:25" ht="19.2" customHeight="1" thickBot="1" x14ac:dyDescent="0.35">
      <c r="B18" s="532" t="s">
        <v>44</v>
      </c>
      <c r="C18" s="118" t="s">
        <v>45</v>
      </c>
      <c r="D18" s="27"/>
      <c r="E18" s="28"/>
      <c r="F18" s="49"/>
      <c r="G18" s="49"/>
      <c r="H18" s="49"/>
      <c r="I18" s="31"/>
      <c r="J18" s="73"/>
      <c r="K18" s="50"/>
      <c r="L18" s="29"/>
      <c r="M18" s="51"/>
      <c r="N18" s="52"/>
    </row>
    <row r="19" spans="2:25" x14ac:dyDescent="0.3">
      <c r="B19" s="533"/>
      <c r="C19" s="119" t="s">
        <v>46</v>
      </c>
      <c r="D19" s="27"/>
      <c r="E19" s="28"/>
      <c r="F19" s="49"/>
      <c r="G19" s="49"/>
      <c r="H19" s="49"/>
      <c r="I19" s="31"/>
      <c r="J19" s="73" t="str">
        <f>IF(ISERROR(I19/(D19*1000)),"N/A",IF((I19/(D19*1000))&lt;0.01,"&lt;$0.01",(I19/(D19*1000))))</f>
        <v>N/A</v>
      </c>
      <c r="K19" s="50" t="str">
        <f>IF(ISERROR(I19/(F19*1000)),"N/A",IF((I19/(F19*1000))&lt;0.01,"&lt;$0.01",(I19/(F19*1000))))</f>
        <v>N/A</v>
      </c>
      <c r="L19" s="29"/>
      <c r="M19" s="51" t="str">
        <f>IF(ISERROR(F19/D19),"N/A",F19/D19)</f>
        <v>N/A</v>
      </c>
      <c r="N19" s="52"/>
    </row>
    <row r="20" spans="2:25" ht="15" thickBot="1" x14ac:dyDescent="0.35">
      <c r="B20" s="534"/>
      <c r="C20" s="120" t="s">
        <v>47</v>
      </c>
      <c r="D20" s="53"/>
      <c r="E20" s="53"/>
      <c r="F20" s="43"/>
      <c r="G20" s="44"/>
      <c r="H20" s="44"/>
      <c r="I20" s="45"/>
      <c r="J20" s="74" t="str">
        <f>IF(ISERROR(I20/(D20*1000)),"N/A",IF((I20/(D20*1000))&lt;0.01,"&lt;$0.01",(I20/(D20*1000))))</f>
        <v>N/A</v>
      </c>
      <c r="K20" s="46" t="str">
        <f>IF(ISERROR(I20/(F20*1000)),"N/A",IF((I20/(F20*1000))&lt;0.01,"&lt;$0.01",(I20/(F20*1000))))</f>
        <v>N/A</v>
      </c>
      <c r="L20" s="43"/>
      <c r="M20" s="47" t="str">
        <f>IF(ISERROR(F20/D20),"N/A",F20/D20)</f>
        <v>N/A</v>
      </c>
      <c r="N20" s="48"/>
    </row>
    <row r="21" spans="2:25" s="104" customFormat="1" x14ac:dyDescent="0.3">
      <c r="B21" s="54" t="s">
        <v>48</v>
      </c>
      <c r="C21" s="123"/>
      <c r="D21" s="55"/>
      <c r="E21" s="56"/>
      <c r="F21" s="55"/>
      <c r="G21" s="57"/>
      <c r="H21" s="57"/>
      <c r="I21" s="75"/>
      <c r="J21" s="76" t="str">
        <f>IF(ISERROR(I21/(D21*1000)),"N/A",IF((I21/(D21*1000))&lt;0.01,"&lt;$0.01",(I21/(D21*1000))))</f>
        <v>N/A</v>
      </c>
      <c r="K21" s="59" t="str">
        <f>IF(ISERROR(I21/(F21*1000)),"N/A",IF((I21/(F21*1000))&lt;0.01,"&lt;$0.01",(I21/(F21*1000))))</f>
        <v>N/A</v>
      </c>
      <c r="L21" s="55"/>
      <c r="M21" s="61" t="str">
        <f>IF(ISERROR(F21/D21),"N/A",F21/D21)</f>
        <v>N/A</v>
      </c>
      <c r="N21" s="77"/>
      <c r="O21"/>
      <c r="P21"/>
      <c r="Q21"/>
      <c r="R21"/>
      <c r="S21"/>
      <c r="T21"/>
      <c r="U21"/>
      <c r="V21"/>
      <c r="W21"/>
      <c r="X21"/>
      <c r="Y21"/>
    </row>
    <row r="22" spans="2:25" x14ac:dyDescent="0.3">
      <c r="B22" s="63"/>
      <c r="C22" s="64"/>
      <c r="D22" s="64"/>
      <c r="E22" s="64"/>
      <c r="F22" s="64"/>
      <c r="G22" s="64"/>
      <c r="H22" s="64"/>
      <c r="I22" s="64"/>
      <c r="J22" s="64"/>
      <c r="K22" s="64"/>
      <c r="L22" s="64"/>
      <c r="M22" s="64"/>
      <c r="N22" s="65"/>
    </row>
    <row r="23" spans="2:25" x14ac:dyDescent="0.3">
      <c r="B23" s="78" t="s">
        <v>49</v>
      </c>
      <c r="C23" s="126"/>
      <c r="D23" s="79"/>
      <c r="E23" s="79"/>
      <c r="F23" s="79"/>
      <c r="G23" s="79"/>
      <c r="H23" s="79"/>
      <c r="I23" s="79"/>
      <c r="J23" s="79"/>
      <c r="K23" s="79"/>
      <c r="L23" s="79"/>
      <c r="M23" s="79"/>
      <c r="N23" s="80"/>
    </row>
    <row r="24" spans="2:25" x14ac:dyDescent="0.3">
      <c r="B24" s="81" t="s">
        <v>50</v>
      </c>
      <c r="C24" s="127"/>
      <c r="D24" s="82"/>
      <c r="E24" s="82"/>
      <c r="F24" s="83"/>
      <c r="G24" s="84"/>
      <c r="H24" s="84"/>
      <c r="I24" s="85"/>
      <c r="J24" s="86"/>
      <c r="K24" s="86"/>
      <c r="L24" s="83"/>
      <c r="M24" s="87"/>
      <c r="N24" s="88"/>
    </row>
    <row r="25" spans="2:25" x14ac:dyDescent="0.3">
      <c r="B25" s="89" t="s">
        <v>51</v>
      </c>
      <c r="C25" s="128"/>
      <c r="D25" s="42"/>
      <c r="E25" s="42"/>
      <c r="F25" s="36"/>
      <c r="G25" s="36"/>
      <c r="H25" s="36"/>
      <c r="I25" s="37"/>
      <c r="J25" s="38" t="str">
        <f>IF(ISERROR(I25/(D25*1000)),"N/A",IF((I25/(D25*1000))&lt;0.01,"&lt;$0.01",(I25/(D25*1000))))</f>
        <v>N/A</v>
      </c>
      <c r="K25" s="40" t="str">
        <f>IF(ISERROR(I25/(F25*1000)),"N/A",IF((I25/(F25*1000))&lt;0.01,"&lt;$0.01",(I25/(F25*1000))))</f>
        <v>N/A</v>
      </c>
      <c r="L25" s="35"/>
      <c r="M25" s="41" t="str">
        <f>IF(ISERROR(F25/D25),"N/A",F25/D25)</f>
        <v>N/A</v>
      </c>
      <c r="N25" s="39"/>
    </row>
    <row r="26" spans="2:25" x14ac:dyDescent="0.3">
      <c r="B26" s="81" t="s">
        <v>52</v>
      </c>
      <c r="C26" s="127"/>
      <c r="D26" s="83"/>
      <c r="E26" s="90"/>
      <c r="F26" s="91"/>
      <c r="G26" s="91"/>
      <c r="H26" s="91"/>
      <c r="I26" s="85"/>
      <c r="J26" s="92" t="str">
        <f>IF(ISERROR(I26/(D26*1000)),"N/A",IF((I26/(D26*1000))&lt;0.01,"&lt;$0.01",(I26/(D26*1000))))</f>
        <v>N/A</v>
      </c>
      <c r="K26" s="92" t="str">
        <f>IF(ISERROR(I26/(F26*1000)),"N/A",IF((I26/(F26*1000))&lt;0.01,"&lt;$0.01",(I26/(F26*1000))))</f>
        <v>N/A</v>
      </c>
      <c r="L26" s="83"/>
      <c r="M26" s="93" t="str">
        <f>IF(ISERROR(F26/D26),"N/A",F26/D26)</f>
        <v>N/A</v>
      </c>
      <c r="N26" s="94"/>
    </row>
    <row r="27" spans="2:25" x14ac:dyDescent="0.3">
      <c r="B27" s="63"/>
      <c r="C27" s="64"/>
      <c r="D27" s="64"/>
      <c r="E27" s="64"/>
      <c r="F27" s="64"/>
      <c r="G27" s="64"/>
      <c r="H27" s="64"/>
      <c r="I27" s="64"/>
      <c r="J27" s="64"/>
      <c r="K27" s="64"/>
      <c r="L27" s="64"/>
      <c r="M27" s="64"/>
      <c r="N27" s="65"/>
    </row>
    <row r="28" spans="2:25" ht="15" thickBot="1" x14ac:dyDescent="0.35">
      <c r="B28" s="95" t="s">
        <v>53</v>
      </c>
      <c r="C28" s="129"/>
      <c r="D28" s="96"/>
      <c r="E28" s="97"/>
      <c r="F28" s="96"/>
      <c r="G28" s="98"/>
      <c r="H28" s="98"/>
      <c r="I28" s="99"/>
      <c r="J28" s="100" t="str">
        <f>IF(ISERROR(I28/(D28*1000)),"N/A",IF((I28/(D28*1000))&lt;0.01,"&lt;$0.01",(I28/(D28*1000))))</f>
        <v>N/A</v>
      </c>
      <c r="K28" s="101" t="str">
        <f>IF(ISERROR(I28/(F28*1000)),"N/A",IF((I28/(F28*1000))&lt;0.01,"&lt;$0.01",(I28/(F28*1000))))</f>
        <v>N/A</v>
      </c>
      <c r="L28" s="96"/>
      <c r="M28" s="102" t="str">
        <f t="shared" ref="M28" si="3">IF(ISERROR(F28/D28),"N/A",F28/D28)</f>
        <v>N/A</v>
      </c>
      <c r="N28" s="103"/>
    </row>
    <row r="29" spans="2:25" ht="15" thickBot="1" x14ac:dyDescent="0.35">
      <c r="B29" s="95" t="s">
        <v>54</v>
      </c>
      <c r="C29" s="96"/>
      <c r="D29" s="96"/>
      <c r="E29" s="97"/>
      <c r="F29" s="96"/>
      <c r="G29" s="98"/>
      <c r="H29" s="98"/>
      <c r="I29" s="99"/>
      <c r="J29" s="100"/>
      <c r="K29" s="101"/>
      <c r="L29" s="96"/>
      <c r="M29" s="102"/>
      <c r="N29" s="103"/>
    </row>
    <row r="30" spans="2:25" x14ac:dyDescent="0.3">
      <c r="B30" s="104"/>
      <c r="C30" s="104"/>
      <c r="D30" s="104"/>
      <c r="E30" s="104"/>
      <c r="F30" s="104"/>
      <c r="G30" s="104"/>
      <c r="H30" s="105"/>
      <c r="I30" s="106"/>
      <c r="J30" s="104"/>
      <c r="K30" s="104"/>
      <c r="L30" s="107"/>
      <c r="M30" s="108"/>
      <c r="N30" s="108"/>
      <c r="O30" s="104"/>
      <c r="P30" s="104"/>
      <c r="Q30" s="104"/>
      <c r="R30" s="104"/>
      <c r="S30" s="104"/>
      <c r="T30" s="104"/>
      <c r="U30" s="104"/>
      <c r="V30" s="104"/>
      <c r="W30" s="104"/>
      <c r="X30" s="104"/>
      <c r="Y30" s="104"/>
    </row>
  </sheetData>
  <mergeCells count="6">
    <mergeCell ref="B18:B20"/>
    <mergeCell ref="B5:C7"/>
    <mergeCell ref="D5:F5"/>
    <mergeCell ref="G5:H5"/>
    <mergeCell ref="I5:K5"/>
    <mergeCell ref="B10:B12"/>
  </mergeCells>
  <pageMargins left="0.25" right="0.25" top="0.75" bottom="0.75" header="0.3" footer="0.3"/>
  <pageSetup scale="5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AI43"/>
  <sheetViews>
    <sheetView showGridLines="0" tabSelected="1" zoomScale="70" zoomScaleNormal="70" zoomScaleSheetLayoutView="55" workbookViewId="0">
      <selection activeCell="F2" sqref="F2"/>
    </sheetView>
  </sheetViews>
  <sheetFormatPr defaultColWidth="9.33203125" defaultRowHeight="14.4" x14ac:dyDescent="0.3"/>
  <cols>
    <col min="1" max="1" width="4.33203125" customWidth="1"/>
    <col min="2" max="2" width="27.88671875" customWidth="1"/>
    <col min="3" max="3" width="37.6640625" bestFit="1" customWidth="1"/>
    <col min="4" max="4" width="13.5546875" customWidth="1"/>
    <col min="5" max="5" width="19.33203125" customWidth="1"/>
    <col min="6" max="7" width="13.5546875" customWidth="1"/>
    <col min="8" max="8" width="16.88671875" customWidth="1"/>
    <col min="9" max="9" width="18.33203125" customWidth="1"/>
    <col min="10" max="12" width="13.5546875" customWidth="1"/>
    <col min="13" max="13" width="15.44140625" customWidth="1"/>
    <col min="14" max="16" width="14.5546875" style="2" customWidth="1"/>
    <col min="17" max="17" width="18.88671875" style="3" customWidth="1"/>
    <col min="18" max="18" width="14.5546875" customWidth="1"/>
    <col min="19" max="20" width="15.6640625" style="2" customWidth="1"/>
    <col min="21" max="21" width="13.5546875" customWidth="1"/>
    <col min="25" max="25" width="9.33203125" customWidth="1"/>
  </cols>
  <sheetData>
    <row r="1" spans="1:20" ht="23.4" x14ac:dyDescent="0.45">
      <c r="A1" s="1" t="s">
        <v>116</v>
      </c>
      <c r="S1" s="152"/>
      <c r="T1" s="152"/>
    </row>
    <row r="2" spans="1:20" ht="17.25" customHeight="1" x14ac:dyDescent="0.3">
      <c r="B2" s="514" t="s">
        <v>117</v>
      </c>
      <c r="J2" s="523"/>
      <c r="N2"/>
      <c r="O2"/>
      <c r="P2"/>
      <c r="Q2"/>
      <c r="S2" s="152"/>
      <c r="T2" s="152"/>
    </row>
    <row r="3" spans="1:20" ht="18.600000000000001" thickBot="1" x14ac:dyDescent="0.4">
      <c r="A3" s="6"/>
      <c r="B3" s="6" t="s">
        <v>109</v>
      </c>
      <c r="C3" s="6"/>
      <c r="N3"/>
      <c r="O3"/>
      <c r="P3"/>
      <c r="Q3"/>
      <c r="S3" s="152"/>
      <c r="T3" s="152"/>
    </row>
    <row r="4" spans="1:20" ht="43.2" customHeight="1" thickBot="1" x14ac:dyDescent="0.35">
      <c r="A4" t="s">
        <v>2</v>
      </c>
      <c r="B4" s="306"/>
      <c r="C4" s="144"/>
      <c r="D4" s="549" t="s">
        <v>7</v>
      </c>
      <c r="E4" s="549"/>
      <c r="F4" s="549"/>
      <c r="G4" s="550"/>
      <c r="H4" s="551" t="s">
        <v>6</v>
      </c>
      <c r="I4" s="552"/>
      <c r="J4" s="552"/>
      <c r="K4" s="552"/>
      <c r="L4" s="538" t="s">
        <v>55</v>
      </c>
      <c r="M4" s="538"/>
      <c r="N4" s="538"/>
      <c r="O4" s="538"/>
      <c r="P4" s="538"/>
      <c r="Q4" s="538"/>
      <c r="R4" s="539"/>
      <c r="S4" s="160"/>
      <c r="T4" s="160"/>
    </row>
    <row r="5" spans="1:20" ht="21" customHeight="1" thickBot="1" x14ac:dyDescent="0.35">
      <c r="B5" s="191"/>
      <c r="C5" s="318"/>
      <c r="D5" s="176" t="s">
        <v>10</v>
      </c>
      <c r="E5" s="420" t="s">
        <v>11</v>
      </c>
      <c r="F5" s="420" t="s">
        <v>12</v>
      </c>
      <c r="G5" s="420" t="s">
        <v>56</v>
      </c>
      <c r="H5" s="421" t="s">
        <v>14</v>
      </c>
      <c r="I5" s="422" t="s">
        <v>15</v>
      </c>
      <c r="J5" s="422" t="s">
        <v>57</v>
      </c>
      <c r="K5" s="422" t="s">
        <v>58</v>
      </c>
      <c r="L5" s="423" t="s">
        <v>17</v>
      </c>
      <c r="M5" s="423" t="s">
        <v>59</v>
      </c>
      <c r="N5" s="423" t="s">
        <v>19</v>
      </c>
      <c r="O5" s="423" t="s">
        <v>60</v>
      </c>
      <c r="P5" s="423" t="s">
        <v>61</v>
      </c>
      <c r="Q5" s="420" t="s">
        <v>62</v>
      </c>
      <c r="R5" s="177" t="s">
        <v>63</v>
      </c>
      <c r="S5" s="152"/>
      <c r="T5" s="152"/>
    </row>
    <row r="6" spans="1:20" ht="48.6" thickBot="1" x14ac:dyDescent="0.35">
      <c r="B6" s="192"/>
      <c r="C6" s="145"/>
      <c r="D6" s="412" t="s">
        <v>64</v>
      </c>
      <c r="E6" s="413" t="s">
        <v>65</v>
      </c>
      <c r="F6" s="413" t="s">
        <v>66</v>
      </c>
      <c r="G6" s="413" t="s">
        <v>67</v>
      </c>
      <c r="H6" s="414" t="s">
        <v>68</v>
      </c>
      <c r="I6" s="415" t="s">
        <v>113</v>
      </c>
      <c r="J6" s="415" t="s">
        <v>69</v>
      </c>
      <c r="K6" s="415" t="s">
        <v>70</v>
      </c>
      <c r="L6" s="416" t="s">
        <v>71</v>
      </c>
      <c r="M6" s="417" t="s">
        <v>72</v>
      </c>
      <c r="N6" s="417" t="s">
        <v>73</v>
      </c>
      <c r="O6" s="417" t="s">
        <v>74</v>
      </c>
      <c r="P6" s="417" t="s">
        <v>115</v>
      </c>
      <c r="Q6" s="418" t="s">
        <v>75</v>
      </c>
      <c r="R6" s="419" t="s">
        <v>114</v>
      </c>
      <c r="S6" s="152"/>
      <c r="T6" s="152"/>
    </row>
    <row r="7" spans="1:20" ht="16.8" thickBot="1" x14ac:dyDescent="0.35">
      <c r="B7" s="166" t="s">
        <v>31</v>
      </c>
      <c r="C7" s="166" t="s">
        <v>76</v>
      </c>
      <c r="D7" s="150"/>
      <c r="E7" s="151"/>
      <c r="F7" s="151"/>
      <c r="G7" s="170"/>
      <c r="H7" s="166"/>
      <c r="I7" s="151"/>
      <c r="J7" s="164"/>
      <c r="K7" s="167"/>
      <c r="L7" s="150"/>
      <c r="M7" s="151"/>
      <c r="N7" s="151"/>
      <c r="O7" s="151"/>
      <c r="P7" s="151"/>
      <c r="Q7" s="151"/>
      <c r="R7" s="168"/>
      <c r="S7" s="155"/>
      <c r="T7" s="155"/>
    </row>
    <row r="8" spans="1:20" x14ac:dyDescent="0.3">
      <c r="B8" s="556" t="s">
        <v>77</v>
      </c>
      <c r="C8" s="307" t="s">
        <v>78</v>
      </c>
      <c r="D8" s="285">
        <v>760</v>
      </c>
      <c r="E8" s="204"/>
      <c r="F8" s="200">
        <v>925</v>
      </c>
      <c r="G8" s="208"/>
      <c r="H8" s="308">
        <v>2904.3869560807925</v>
      </c>
      <c r="I8" s="206"/>
      <c r="J8" s="310">
        <v>3552.9840560807925</v>
      </c>
      <c r="K8" s="208"/>
      <c r="L8" s="244">
        <v>8054.57</v>
      </c>
      <c r="M8" s="245"/>
      <c r="N8" s="377">
        <v>9019.74</v>
      </c>
      <c r="O8" s="246"/>
      <c r="P8" s="247">
        <v>9150.593486862128</v>
      </c>
      <c r="Q8" s="247" t="s">
        <v>79</v>
      </c>
      <c r="R8" s="248">
        <v>113284.75572</v>
      </c>
      <c r="S8" s="152"/>
      <c r="T8" s="152"/>
    </row>
    <row r="9" spans="1:20" x14ac:dyDescent="0.3">
      <c r="B9" s="557"/>
      <c r="C9" s="291" t="s">
        <v>80</v>
      </c>
      <c r="D9" s="285">
        <v>229</v>
      </c>
      <c r="E9" s="205"/>
      <c r="F9" s="200">
        <v>276</v>
      </c>
      <c r="G9" s="209"/>
      <c r="H9" s="254">
        <v>120.72762860799948</v>
      </c>
      <c r="I9" s="207"/>
      <c r="J9" s="311">
        <v>160.48429860799948</v>
      </c>
      <c r="K9" s="209"/>
      <c r="L9" s="249">
        <v>161.24200000000002</v>
      </c>
      <c r="M9" s="250"/>
      <c r="N9" s="524">
        <v>194.965</v>
      </c>
      <c r="O9" s="251"/>
      <c r="P9" s="252">
        <v>197.79344628183017</v>
      </c>
      <c r="Q9" s="252" t="s">
        <v>79</v>
      </c>
      <c r="R9" s="253">
        <v>1873.6319999999998</v>
      </c>
      <c r="S9" s="152"/>
      <c r="T9" s="152"/>
    </row>
    <row r="10" spans="1:20" x14ac:dyDescent="0.3">
      <c r="B10" s="557"/>
      <c r="C10" s="291" t="s">
        <v>81</v>
      </c>
      <c r="D10" s="285">
        <v>4258</v>
      </c>
      <c r="E10" s="205"/>
      <c r="F10" s="200">
        <v>5165</v>
      </c>
      <c r="G10" s="209"/>
      <c r="H10" s="254">
        <v>603.08924176565256</v>
      </c>
      <c r="I10" s="207"/>
      <c r="J10" s="311">
        <v>717.64503176565256</v>
      </c>
      <c r="K10" s="209"/>
      <c r="L10" s="249">
        <v>29765.728999999603</v>
      </c>
      <c r="M10" s="250"/>
      <c r="N10" s="524">
        <v>35999.533999999614</v>
      </c>
      <c r="O10" s="251"/>
      <c r="P10" s="252">
        <v>36521.795678197843</v>
      </c>
      <c r="Q10" s="252" t="s">
        <v>79</v>
      </c>
      <c r="R10" s="253">
        <v>338456.79599999828</v>
      </c>
      <c r="S10" s="152"/>
      <c r="T10" s="152"/>
    </row>
    <row r="11" spans="1:20" x14ac:dyDescent="0.3">
      <c r="B11" s="557"/>
      <c r="C11" s="291" t="s">
        <v>112</v>
      </c>
      <c r="D11" s="285">
        <v>0</v>
      </c>
      <c r="E11" s="205"/>
      <c r="F11" s="200">
        <v>0</v>
      </c>
      <c r="G11" s="209"/>
      <c r="H11" s="254">
        <v>0</v>
      </c>
      <c r="I11" s="207"/>
      <c r="J11" s="311">
        <v>0</v>
      </c>
      <c r="K11" s="209"/>
      <c r="L11" s="249">
        <v>0</v>
      </c>
      <c r="M11" s="250"/>
      <c r="N11" s="524">
        <v>0</v>
      </c>
      <c r="O11" s="251"/>
      <c r="P11" s="252">
        <v>0</v>
      </c>
      <c r="Q11" s="252" t="s">
        <v>79</v>
      </c>
      <c r="R11" s="253">
        <v>0</v>
      </c>
      <c r="S11" s="152"/>
      <c r="T11" s="152"/>
    </row>
    <row r="12" spans="1:20" ht="15" thickBot="1" x14ac:dyDescent="0.35">
      <c r="B12" s="557"/>
      <c r="C12" s="216" t="s">
        <v>82</v>
      </c>
      <c r="D12" s="285">
        <v>5247</v>
      </c>
      <c r="E12" s="200">
        <v>25817</v>
      </c>
      <c r="F12" s="200">
        <v>6366</v>
      </c>
      <c r="G12" s="278">
        <v>0.2466204438935585</v>
      </c>
      <c r="H12" s="254">
        <v>3628.2038264544444</v>
      </c>
      <c r="I12" s="256">
        <v>20072.82728832186</v>
      </c>
      <c r="J12" s="311">
        <v>4431.1133864544445</v>
      </c>
      <c r="K12" s="221">
        <v>0.22075183145886057</v>
      </c>
      <c r="L12" s="249">
        <v>37982.323099999601</v>
      </c>
      <c r="M12" s="200">
        <v>106126</v>
      </c>
      <c r="N12" s="524">
        <v>45215.021099999612</v>
      </c>
      <c r="O12" s="276">
        <v>0.4260503656031473</v>
      </c>
      <c r="P12" s="252">
        <v>45870.976057623629</v>
      </c>
      <c r="Q12" s="252" t="s">
        <v>79</v>
      </c>
      <c r="R12" s="253">
        <v>453615.00421999802</v>
      </c>
      <c r="S12" s="152"/>
      <c r="T12" s="152"/>
    </row>
    <row r="13" spans="1:20" x14ac:dyDescent="0.3">
      <c r="B13" s="558" t="s">
        <v>34</v>
      </c>
      <c r="C13" s="307" t="s">
        <v>83</v>
      </c>
      <c r="D13" s="294">
        <v>104</v>
      </c>
      <c r="E13" s="199">
        <v>200</v>
      </c>
      <c r="F13" s="217">
        <v>162</v>
      </c>
      <c r="G13" s="220">
        <v>0.81</v>
      </c>
      <c r="H13" s="309">
        <v>1173.0220635920339</v>
      </c>
      <c r="I13" s="257">
        <v>3141.8947303341315</v>
      </c>
      <c r="J13" s="310">
        <v>2220.3194135920339</v>
      </c>
      <c r="K13" s="220">
        <v>0.70668166955291634</v>
      </c>
      <c r="L13" s="244">
        <v>1781.0335</v>
      </c>
      <c r="M13" s="199">
        <v>6598</v>
      </c>
      <c r="N13" s="377">
        <v>3351.1973899999998</v>
      </c>
      <c r="O13" s="274">
        <v>0.50791109275538038</v>
      </c>
      <c r="P13" s="247">
        <v>3399.8147407933448</v>
      </c>
      <c r="Q13" s="247" t="s">
        <v>79</v>
      </c>
      <c r="R13" s="248">
        <v>16541.286080000002</v>
      </c>
      <c r="S13" s="152"/>
      <c r="T13" s="152"/>
    </row>
    <row r="14" spans="1:20" x14ac:dyDescent="0.3">
      <c r="B14" s="559"/>
      <c r="C14" s="211" t="s">
        <v>84</v>
      </c>
      <c r="D14" s="292">
        <v>28</v>
      </c>
      <c r="E14" s="200">
        <v>850</v>
      </c>
      <c r="F14" s="218">
        <v>28</v>
      </c>
      <c r="G14" s="221">
        <v>3.2941176470588238E-2</v>
      </c>
      <c r="H14" s="254">
        <v>55.124257337544989</v>
      </c>
      <c r="I14" s="256">
        <v>659.96633119520777</v>
      </c>
      <c r="J14" s="255">
        <v>91.147387337544984</v>
      </c>
      <c r="K14" s="221">
        <v>0.13810914743556063</v>
      </c>
      <c r="L14" s="249">
        <v>71.596450000000004</v>
      </c>
      <c r="M14" s="200">
        <v>2403</v>
      </c>
      <c r="N14" s="524">
        <v>71.596450000000004</v>
      </c>
      <c r="O14" s="276">
        <v>2.9794610903037873E-2</v>
      </c>
      <c r="P14" s="252">
        <v>72.635132393223088</v>
      </c>
      <c r="Q14" s="252" t="s">
        <v>79</v>
      </c>
      <c r="R14" s="253">
        <v>376.88326999999998</v>
      </c>
      <c r="S14" s="152"/>
      <c r="T14" s="152"/>
    </row>
    <row r="15" spans="1:20" ht="15" thickBot="1" x14ac:dyDescent="0.35">
      <c r="B15" s="559"/>
      <c r="C15" s="305" t="s">
        <v>37</v>
      </c>
      <c r="D15" s="292">
        <v>0</v>
      </c>
      <c r="E15" s="200">
        <v>350</v>
      </c>
      <c r="F15" s="218">
        <v>0</v>
      </c>
      <c r="G15" s="221">
        <v>0</v>
      </c>
      <c r="H15" s="254">
        <v>282.61577573509226</v>
      </c>
      <c r="I15" s="256">
        <v>4209.1579242976168</v>
      </c>
      <c r="J15" s="255">
        <v>429.94255573509224</v>
      </c>
      <c r="K15" s="221">
        <v>0.10214455324976596</v>
      </c>
      <c r="L15" s="249">
        <v>0</v>
      </c>
      <c r="M15" s="200">
        <v>5754</v>
      </c>
      <c r="N15" s="524">
        <v>0</v>
      </c>
      <c r="O15" s="276">
        <v>0</v>
      </c>
      <c r="P15" s="252">
        <v>0</v>
      </c>
      <c r="Q15" s="252" t="s">
        <v>79</v>
      </c>
      <c r="R15" s="253">
        <v>0</v>
      </c>
      <c r="S15" s="152"/>
      <c r="T15" s="152"/>
    </row>
    <row r="16" spans="1:20" ht="33" customHeight="1" thickBot="1" x14ac:dyDescent="0.35">
      <c r="B16" s="149" t="s">
        <v>39</v>
      </c>
      <c r="C16" s="165" t="s">
        <v>39</v>
      </c>
      <c r="D16" s="283">
        <v>182454</v>
      </c>
      <c r="E16" s="199">
        <v>150000</v>
      </c>
      <c r="F16" s="199">
        <v>182454</v>
      </c>
      <c r="G16" s="220">
        <v>1.2163600000000001</v>
      </c>
      <c r="H16" s="309">
        <v>23.366664954448535</v>
      </c>
      <c r="I16" s="257">
        <v>1102.9280443233167</v>
      </c>
      <c r="J16" s="369">
        <v>29.377074954448535</v>
      </c>
      <c r="K16" s="220">
        <v>2.6635531760798008E-2</v>
      </c>
      <c r="L16" s="244">
        <v>45272.9</v>
      </c>
      <c r="M16" s="199">
        <v>63420</v>
      </c>
      <c r="N16" s="377">
        <v>58569</v>
      </c>
      <c r="O16" s="378">
        <v>0.92350993377483448</v>
      </c>
      <c r="P16" s="379">
        <v>59418.687227351118</v>
      </c>
      <c r="Q16" s="247" t="s">
        <v>79</v>
      </c>
      <c r="R16" s="380">
        <v>191860.8</v>
      </c>
      <c r="S16" s="152"/>
      <c r="T16" s="152"/>
    </row>
    <row r="17" spans="2:35" ht="15" thickBot="1" x14ac:dyDescent="0.35">
      <c r="B17" s="169" t="s">
        <v>40</v>
      </c>
      <c r="C17" s="169"/>
      <c r="D17" s="303">
        <v>187833</v>
      </c>
      <c r="E17" s="320">
        <v>177217</v>
      </c>
      <c r="F17" s="320">
        <v>189010</v>
      </c>
      <c r="G17" s="368">
        <v>1.0665511773701168</v>
      </c>
      <c r="H17" s="322">
        <v>5162.3325880735638</v>
      </c>
      <c r="I17" s="323">
        <v>29186.774318472129</v>
      </c>
      <c r="J17" s="323">
        <v>7201.8998180735643</v>
      </c>
      <c r="K17" s="368">
        <v>0.24675216724842136</v>
      </c>
      <c r="L17" s="303">
        <v>85107.853049999598</v>
      </c>
      <c r="M17" s="320">
        <v>184301</v>
      </c>
      <c r="N17" s="525">
        <v>107206.8149399996</v>
      </c>
      <c r="O17" s="324">
        <v>0.58169415760087906</v>
      </c>
      <c r="P17" s="325">
        <v>108762.11315816132</v>
      </c>
      <c r="Q17" s="325" t="s">
        <v>79</v>
      </c>
      <c r="R17" s="304">
        <v>662393.97356999805</v>
      </c>
      <c r="S17" s="155"/>
      <c r="T17" s="155"/>
    </row>
    <row r="18" spans="2:35" ht="15" thickBot="1" x14ac:dyDescent="0.35">
      <c r="B18" s="139"/>
      <c r="C18" s="183"/>
      <c r="D18" s="360"/>
      <c r="E18" s="361"/>
      <c r="F18" s="362"/>
      <c r="G18" s="363"/>
      <c r="H18" s="373"/>
      <c r="I18" s="373"/>
      <c r="J18" s="362"/>
      <c r="K18" s="374"/>
      <c r="L18" s="389"/>
      <c r="M18" s="390"/>
      <c r="N18" s="526"/>
      <c r="O18" s="392"/>
      <c r="P18" s="391"/>
      <c r="Q18" s="390"/>
      <c r="R18" s="393"/>
      <c r="S18" s="158"/>
      <c r="T18" s="158"/>
    </row>
    <row r="19" spans="2:35" ht="15" thickBot="1" x14ac:dyDescent="0.35">
      <c r="B19" s="172" t="s">
        <v>41</v>
      </c>
      <c r="C19" s="166" t="s">
        <v>85</v>
      </c>
      <c r="D19" s="293"/>
      <c r="E19" s="202"/>
      <c r="F19" s="82"/>
      <c r="G19" s="279"/>
      <c r="H19" s="223"/>
      <c r="I19" s="223"/>
      <c r="J19" s="82"/>
      <c r="K19" s="270"/>
      <c r="L19" s="214"/>
      <c r="M19" s="230"/>
      <c r="N19" s="527"/>
      <c r="O19" s="236"/>
      <c r="P19" s="231"/>
      <c r="Q19" s="232"/>
      <c r="R19" s="239"/>
      <c r="S19" s="155"/>
      <c r="T19" s="155"/>
    </row>
    <row r="20" spans="2:35" ht="15" thickBot="1" x14ac:dyDescent="0.35">
      <c r="B20" s="165" t="s">
        <v>42</v>
      </c>
      <c r="C20" s="212" t="s">
        <v>86</v>
      </c>
      <c r="D20" s="294">
        <v>0</v>
      </c>
      <c r="E20" s="199">
        <v>15</v>
      </c>
      <c r="F20" s="217">
        <v>0</v>
      </c>
      <c r="G20" s="220">
        <v>0</v>
      </c>
      <c r="H20" s="258">
        <v>126.52362321934412</v>
      </c>
      <c r="I20" s="259">
        <v>1357.4301174209195</v>
      </c>
      <c r="J20" s="259">
        <v>193.77669321934411</v>
      </c>
      <c r="K20" s="220">
        <v>0.14275261078449814</v>
      </c>
      <c r="L20" s="179">
        <v>0</v>
      </c>
      <c r="M20" s="199">
        <v>2071</v>
      </c>
      <c r="N20" s="377">
        <v>0</v>
      </c>
      <c r="O20" s="274">
        <v>0</v>
      </c>
      <c r="P20" s="296">
        <v>0</v>
      </c>
      <c r="Q20" s="225" t="s">
        <v>79</v>
      </c>
      <c r="R20" s="241">
        <v>0</v>
      </c>
      <c r="S20" s="152"/>
      <c r="T20" s="152"/>
    </row>
    <row r="21" spans="2:35" ht="16.2" x14ac:dyDescent="0.3">
      <c r="B21" s="553" t="s">
        <v>44</v>
      </c>
      <c r="C21" s="307" t="s">
        <v>87</v>
      </c>
      <c r="D21" s="295">
        <v>2</v>
      </c>
      <c r="E21" s="222">
        <v>843</v>
      </c>
      <c r="F21" s="219">
        <v>2</v>
      </c>
      <c r="G21" s="271">
        <v>2.3724792408066431E-3</v>
      </c>
      <c r="H21" s="260">
        <v>84.105101447559107</v>
      </c>
      <c r="I21" s="261">
        <v>881.06433219809458</v>
      </c>
      <c r="J21" s="261">
        <v>119.21917144755911</v>
      </c>
      <c r="K21" s="271">
        <v>0.13531267478519876</v>
      </c>
      <c r="L21" s="466">
        <v>773.94122000000004</v>
      </c>
      <c r="M21" s="222">
        <v>7770</v>
      </c>
      <c r="N21" s="528">
        <v>773.94122000000004</v>
      </c>
      <c r="O21" s="275">
        <v>9.9606334620334622E-2</v>
      </c>
      <c r="P21" s="233">
        <v>785.16913868316931</v>
      </c>
      <c r="Q21" s="234" t="s">
        <v>79</v>
      </c>
      <c r="R21" s="522">
        <v>13094.673510000001</v>
      </c>
      <c r="S21" s="152"/>
      <c r="T21" s="152"/>
    </row>
    <row r="22" spans="2:35" x14ac:dyDescent="0.3">
      <c r="B22" s="554"/>
      <c r="C22" s="305" t="s">
        <v>46</v>
      </c>
      <c r="D22" s="292">
        <v>0</v>
      </c>
      <c r="E22" s="200">
        <v>0</v>
      </c>
      <c r="F22" s="218">
        <v>0</v>
      </c>
      <c r="G22" s="280" t="s">
        <v>79</v>
      </c>
      <c r="H22" s="458">
        <v>15.94865265398832</v>
      </c>
      <c r="I22" s="262">
        <v>0</v>
      </c>
      <c r="J22" s="262">
        <v>31.02021265398832</v>
      </c>
      <c r="K22" s="280" t="s">
        <v>79</v>
      </c>
      <c r="L22" s="235">
        <v>0</v>
      </c>
      <c r="M22" s="218">
        <v>0</v>
      </c>
      <c r="N22" s="529">
        <v>0</v>
      </c>
      <c r="O22" s="276" t="s">
        <v>79</v>
      </c>
      <c r="P22" s="228">
        <v>0</v>
      </c>
      <c r="Q22" s="227" t="s">
        <v>79</v>
      </c>
      <c r="R22" s="242">
        <v>0</v>
      </c>
      <c r="S22" s="152"/>
      <c r="T22" s="152"/>
    </row>
    <row r="23" spans="2:35" ht="15" thickBot="1" x14ac:dyDescent="0.35">
      <c r="B23" s="555"/>
      <c r="C23" s="197" t="s">
        <v>47</v>
      </c>
      <c r="D23" s="355">
        <v>0</v>
      </c>
      <c r="E23" s="356">
        <v>0</v>
      </c>
      <c r="F23" s="357">
        <v>0</v>
      </c>
      <c r="G23" s="358" t="s">
        <v>79</v>
      </c>
      <c r="H23" s="459">
        <v>22.61619</v>
      </c>
      <c r="I23" s="370">
        <v>0</v>
      </c>
      <c r="J23" s="370">
        <v>51.365349999999999</v>
      </c>
      <c r="K23" s="358" t="s">
        <v>79</v>
      </c>
      <c r="L23" s="381">
        <v>0</v>
      </c>
      <c r="M23" s="357">
        <v>0</v>
      </c>
      <c r="N23" s="530">
        <v>0</v>
      </c>
      <c r="O23" s="382" t="s">
        <v>79</v>
      </c>
      <c r="P23" s="383">
        <v>0</v>
      </c>
      <c r="Q23" s="384" t="s">
        <v>79</v>
      </c>
      <c r="R23" s="385">
        <v>0</v>
      </c>
      <c r="S23" s="152"/>
      <c r="T23" s="152"/>
    </row>
    <row r="24" spans="2:35" s="104" customFormat="1" ht="15" thickBot="1" x14ac:dyDescent="0.35">
      <c r="B24" s="169" t="s">
        <v>48</v>
      </c>
      <c r="C24" s="169"/>
      <c r="D24" s="303">
        <v>2</v>
      </c>
      <c r="E24" s="320">
        <v>858</v>
      </c>
      <c r="F24" s="320">
        <v>2</v>
      </c>
      <c r="G24" s="368">
        <v>2.331002331002331E-3</v>
      </c>
      <c r="H24" s="322">
        <v>249.19356732089153</v>
      </c>
      <c r="I24" s="323">
        <v>2238.4944496190142</v>
      </c>
      <c r="J24" s="323">
        <v>395.38142732089153</v>
      </c>
      <c r="K24" s="368">
        <v>0.17662828129334179</v>
      </c>
      <c r="L24" s="303">
        <v>773.94122000000004</v>
      </c>
      <c r="M24" s="320">
        <v>9841</v>
      </c>
      <c r="N24" s="525">
        <v>773.94122000000004</v>
      </c>
      <c r="O24" s="324">
        <v>7.8644570673712028E-2</v>
      </c>
      <c r="P24" s="325">
        <v>785.16913868316931</v>
      </c>
      <c r="Q24" s="325" t="s">
        <v>79</v>
      </c>
      <c r="R24" s="304">
        <v>13094.673510000001</v>
      </c>
      <c r="S24" s="155"/>
      <c r="T24" s="155"/>
      <c r="U24"/>
      <c r="V24"/>
      <c r="W24"/>
      <c r="X24"/>
      <c r="Y24"/>
      <c r="Z24"/>
      <c r="AA24"/>
      <c r="AB24"/>
      <c r="AC24"/>
      <c r="AD24"/>
      <c r="AE24"/>
      <c r="AF24"/>
      <c r="AG24"/>
      <c r="AH24"/>
      <c r="AI24"/>
    </row>
    <row r="25" spans="2:35" ht="15" thickBot="1" x14ac:dyDescent="0.35">
      <c r="B25" s="174"/>
      <c r="C25" s="183"/>
      <c r="D25" s="364"/>
      <c r="E25" s="365"/>
      <c r="F25" s="366"/>
      <c r="G25" s="367"/>
      <c r="H25" s="375"/>
      <c r="I25" s="375"/>
      <c r="J25" s="376"/>
      <c r="K25" s="367"/>
      <c r="L25" s="364"/>
      <c r="M25" s="394"/>
      <c r="N25" s="365"/>
      <c r="O25" s="395"/>
      <c r="P25" s="394"/>
      <c r="Q25" s="394"/>
      <c r="R25" s="396"/>
      <c r="S25" s="158"/>
      <c r="T25" s="158"/>
    </row>
    <row r="26" spans="2:35" ht="15" thickBot="1" x14ac:dyDescent="0.35">
      <c r="B26" s="172" t="s">
        <v>88</v>
      </c>
      <c r="C26" s="166" t="s">
        <v>85</v>
      </c>
      <c r="D26" s="293"/>
      <c r="E26" s="202"/>
      <c r="F26" s="230"/>
      <c r="G26" s="270"/>
      <c r="H26" s="465"/>
      <c r="I26" s="465"/>
      <c r="J26" s="230"/>
      <c r="K26" s="270"/>
      <c r="L26" s="214"/>
      <c r="M26" s="230"/>
      <c r="N26" s="527"/>
      <c r="O26" s="236"/>
      <c r="P26" s="231"/>
      <c r="Q26" s="232"/>
      <c r="R26" s="239"/>
      <c r="S26" s="158"/>
      <c r="T26" s="158"/>
    </row>
    <row r="27" spans="2:35" x14ac:dyDescent="0.3">
      <c r="B27" s="546" t="s">
        <v>89</v>
      </c>
      <c r="C27" s="307" t="s">
        <v>90</v>
      </c>
      <c r="D27" s="283">
        <v>0</v>
      </c>
      <c r="E27" s="204"/>
      <c r="F27" s="199">
        <v>0</v>
      </c>
      <c r="G27" s="204"/>
      <c r="H27" s="258">
        <v>4.6978986536031933</v>
      </c>
      <c r="I27" s="264"/>
      <c r="J27" s="259">
        <v>17.859498653603193</v>
      </c>
      <c r="K27" s="264"/>
      <c r="L27" s="179">
        <v>0</v>
      </c>
      <c r="M27" s="224"/>
      <c r="N27" s="377">
        <v>0</v>
      </c>
      <c r="O27" s="224"/>
      <c r="P27" s="237">
        <v>0</v>
      </c>
      <c r="Q27" s="225" t="s">
        <v>79</v>
      </c>
      <c r="R27" s="241">
        <v>0</v>
      </c>
      <c r="S27" s="158"/>
      <c r="T27" s="158"/>
    </row>
    <row r="28" spans="2:35" x14ac:dyDescent="0.3">
      <c r="B28" s="547"/>
      <c r="C28" s="291" t="s">
        <v>43</v>
      </c>
      <c r="D28" s="285">
        <v>0</v>
      </c>
      <c r="E28" s="205"/>
      <c r="F28" s="200">
        <v>0</v>
      </c>
      <c r="G28" s="205"/>
      <c r="H28" s="265">
        <v>11.039591803778778</v>
      </c>
      <c r="I28" s="266"/>
      <c r="J28" s="262">
        <v>36.613441803778777</v>
      </c>
      <c r="K28" s="266"/>
      <c r="L28" s="213">
        <v>0</v>
      </c>
      <c r="M28" s="226"/>
      <c r="N28" s="524">
        <v>0</v>
      </c>
      <c r="O28" s="226"/>
      <c r="P28" s="238">
        <v>0</v>
      </c>
      <c r="Q28" s="227" t="s">
        <v>79</v>
      </c>
      <c r="R28" s="240">
        <v>0</v>
      </c>
      <c r="S28" s="158"/>
      <c r="T28" s="158"/>
    </row>
    <row r="29" spans="2:35" x14ac:dyDescent="0.3">
      <c r="B29" s="547"/>
      <c r="C29" s="291" t="s">
        <v>91</v>
      </c>
      <c r="D29" s="285">
        <v>0</v>
      </c>
      <c r="E29" s="205"/>
      <c r="F29" s="200">
        <v>0</v>
      </c>
      <c r="G29" s="205"/>
      <c r="H29" s="265">
        <v>0.1753430158120772</v>
      </c>
      <c r="I29" s="266"/>
      <c r="J29" s="262">
        <v>0.48166301581207716</v>
      </c>
      <c r="K29" s="266"/>
      <c r="L29" s="213">
        <v>0</v>
      </c>
      <c r="M29" s="226"/>
      <c r="N29" s="524">
        <v>0</v>
      </c>
      <c r="O29" s="226"/>
      <c r="P29" s="238">
        <v>0</v>
      </c>
      <c r="Q29" s="227" t="s">
        <v>79</v>
      </c>
      <c r="R29" s="240">
        <v>0</v>
      </c>
      <c r="S29" s="158"/>
      <c r="T29" s="158"/>
    </row>
    <row r="30" spans="2:35" x14ac:dyDescent="0.3">
      <c r="B30" s="547"/>
      <c r="C30" s="291" t="s">
        <v>47</v>
      </c>
      <c r="D30" s="285">
        <v>0</v>
      </c>
      <c r="E30" s="205"/>
      <c r="F30" s="200">
        <v>0</v>
      </c>
      <c r="G30" s="205"/>
      <c r="H30" s="265">
        <v>86.237139208762486</v>
      </c>
      <c r="I30" s="266"/>
      <c r="J30" s="262">
        <v>149.9074492087625</v>
      </c>
      <c r="K30" s="266"/>
      <c r="L30" s="213">
        <v>0</v>
      </c>
      <c r="M30" s="226"/>
      <c r="N30" s="524">
        <v>0</v>
      </c>
      <c r="O30" s="226"/>
      <c r="P30" s="238">
        <v>0</v>
      </c>
      <c r="Q30" s="227" t="s">
        <v>79</v>
      </c>
      <c r="R30" s="240">
        <v>0</v>
      </c>
      <c r="S30" s="158"/>
      <c r="T30" s="158"/>
    </row>
    <row r="31" spans="2:35" ht="15" thickBot="1" x14ac:dyDescent="0.35">
      <c r="B31" s="548"/>
      <c r="C31" s="197" t="s">
        <v>92</v>
      </c>
      <c r="D31" s="297">
        <v>0</v>
      </c>
      <c r="E31" s="356">
        <v>652</v>
      </c>
      <c r="F31" s="356">
        <v>0</v>
      </c>
      <c r="G31" s="359">
        <v>0</v>
      </c>
      <c r="H31" s="371">
        <v>102.14997268195654</v>
      </c>
      <c r="I31" s="263">
        <v>1211.5550000000001</v>
      </c>
      <c r="J31" s="411">
        <v>204.86205268195653</v>
      </c>
      <c r="K31" s="372">
        <f>J31/I31</f>
        <v>0.16909017971281248</v>
      </c>
      <c r="L31" s="386">
        <v>0</v>
      </c>
      <c r="M31" s="203">
        <v>1801</v>
      </c>
      <c r="N31" s="531">
        <v>0</v>
      </c>
      <c r="O31" s="382">
        <v>0</v>
      </c>
      <c r="P31" s="387">
        <v>0</v>
      </c>
      <c r="Q31" s="227" t="s">
        <v>79</v>
      </c>
      <c r="R31" s="388">
        <v>0</v>
      </c>
      <c r="S31" s="158"/>
      <c r="T31" s="158"/>
    </row>
    <row r="32" spans="2:35" ht="15" thickBot="1" x14ac:dyDescent="0.35">
      <c r="B32" s="329" t="s">
        <v>50</v>
      </c>
      <c r="C32" s="332"/>
      <c r="D32" s="303"/>
      <c r="E32" s="320"/>
      <c r="F32" s="320"/>
      <c r="G32" s="368"/>
      <c r="H32" s="322"/>
      <c r="I32" s="323"/>
      <c r="J32" s="323"/>
      <c r="K32" s="368"/>
      <c r="L32" s="303"/>
      <c r="M32" s="320"/>
      <c r="N32" s="320"/>
      <c r="O32" s="324"/>
      <c r="P32" s="325"/>
      <c r="Q32" s="325"/>
      <c r="R32" s="304"/>
      <c r="S32" s="155"/>
      <c r="T32" s="155"/>
    </row>
    <row r="33" spans="2:35" ht="15" thickBot="1" x14ac:dyDescent="0.35">
      <c r="B33" s="328" t="s">
        <v>51</v>
      </c>
      <c r="C33" s="163"/>
      <c r="D33" s="333"/>
      <c r="E33" s="334"/>
      <c r="F33" s="335"/>
      <c r="G33" s="336"/>
      <c r="H33" s="337"/>
      <c r="I33" s="338"/>
      <c r="J33" s="339"/>
      <c r="K33" s="336"/>
      <c r="L33" s="340"/>
      <c r="M33" s="341"/>
      <c r="N33" s="342"/>
      <c r="O33" s="343"/>
      <c r="P33" s="344"/>
      <c r="Q33" s="342"/>
      <c r="R33" s="345"/>
      <c r="S33" s="152"/>
      <c r="T33" s="152"/>
    </row>
    <row r="34" spans="2:35" ht="15" thickBot="1" x14ac:dyDescent="0.35">
      <c r="B34" s="329" t="s">
        <v>52</v>
      </c>
      <c r="C34" s="332"/>
      <c r="D34" s="346"/>
      <c r="E34" s="320"/>
      <c r="F34" s="347"/>
      <c r="G34" s="321"/>
      <c r="H34" s="348"/>
      <c r="I34" s="349"/>
      <c r="J34" s="350"/>
      <c r="K34" s="321"/>
      <c r="L34" s="346"/>
      <c r="M34" s="347"/>
      <c r="N34" s="351"/>
      <c r="O34" s="324"/>
      <c r="P34" s="352"/>
      <c r="Q34" s="353"/>
      <c r="R34" s="354"/>
      <c r="S34" s="155"/>
      <c r="T34" s="155"/>
    </row>
    <row r="35" spans="2:35" x14ac:dyDescent="0.3">
      <c r="B35" s="330"/>
      <c r="C35" s="327"/>
      <c r="D35" s="215"/>
      <c r="E35" s="201"/>
      <c r="F35" s="140"/>
      <c r="G35" s="272"/>
      <c r="H35" s="267"/>
      <c r="I35" s="268"/>
      <c r="J35" s="269"/>
      <c r="K35" s="272"/>
      <c r="L35" s="215"/>
      <c r="M35" s="229"/>
      <c r="N35" s="229"/>
      <c r="O35" s="277"/>
      <c r="P35" s="229"/>
      <c r="Q35" s="229"/>
      <c r="R35" s="243"/>
      <c r="S35" s="158"/>
      <c r="T35" s="158"/>
    </row>
    <row r="36" spans="2:35" ht="15" thickBot="1" x14ac:dyDescent="0.35">
      <c r="B36" s="331" t="s">
        <v>53</v>
      </c>
      <c r="C36" s="326"/>
      <c r="D36" s="463">
        <f>SUM(D17,D24,D31,D34)</f>
        <v>187835</v>
      </c>
      <c r="E36" s="463">
        <f>SUM(E17,E24,E31,E34)</f>
        <v>178727</v>
      </c>
      <c r="F36" s="463">
        <f>SUM(F17,F24,F31,F34)</f>
        <v>189012</v>
      </c>
      <c r="G36" s="464">
        <f>F36/E36</f>
        <v>1.0575458660415047</v>
      </c>
      <c r="H36" s="467">
        <f>SUM(H17,H24,H31,H34)</f>
        <v>5513.6761280764122</v>
      </c>
      <c r="I36" s="513">
        <f>SUM(I17,I24,I31,I34)</f>
        <v>32636.823768091144</v>
      </c>
      <c r="J36" s="467">
        <f>SUM(J17,J24,J31,J34)</f>
        <v>7802.143298076413</v>
      </c>
      <c r="K36" s="464">
        <f>J36/I36</f>
        <v>0.23905951613172996</v>
      </c>
      <c r="L36" s="463">
        <f>SUM(L17,L24,L31,L34)</f>
        <v>85881.794269999591</v>
      </c>
      <c r="M36" s="463">
        <f>SUM(M17,M24,M31,M34)</f>
        <v>195943</v>
      </c>
      <c r="N36" s="463">
        <f>SUM(N17,N24,N31,N34)</f>
        <v>107980.7561599996</v>
      </c>
      <c r="O36" s="464">
        <f>N36/M36</f>
        <v>0.55108248909121327</v>
      </c>
      <c r="P36" s="463">
        <f>SUM(P17,P24,P31,P34)</f>
        <v>109547.28229684448</v>
      </c>
      <c r="Q36" s="463" t="s">
        <v>79</v>
      </c>
      <c r="R36" s="463">
        <f>SUM(R17,R24,R31,R34)</f>
        <v>675488.64707999805</v>
      </c>
      <c r="S36" s="155"/>
      <c r="T36" s="155"/>
    </row>
    <row r="37" spans="2:35" ht="15" thickBot="1" x14ac:dyDescent="0.35">
      <c r="B37" s="210" t="s">
        <v>54</v>
      </c>
      <c r="C37" s="146"/>
      <c r="D37" s="312"/>
      <c r="E37" s="313"/>
      <c r="F37" s="313"/>
      <c r="G37" s="314"/>
      <c r="H37" s="315"/>
      <c r="I37" s="316"/>
      <c r="J37" s="313"/>
      <c r="K37" s="314"/>
      <c r="L37" s="315"/>
      <c r="M37" s="313"/>
      <c r="N37" s="313"/>
      <c r="O37" s="313"/>
      <c r="P37" s="313"/>
      <c r="Q37" s="317"/>
      <c r="R37" s="314"/>
      <c r="S37" s="155"/>
      <c r="T37" s="155"/>
    </row>
    <row r="38" spans="2:35" x14ac:dyDescent="0.3">
      <c r="B38" s="155"/>
      <c r="C38" s="155"/>
      <c r="D38" s="155"/>
      <c r="E38" s="155"/>
      <c r="F38" s="155"/>
      <c r="G38" s="155"/>
      <c r="H38" s="155"/>
      <c r="I38" s="155"/>
      <c r="J38" s="155"/>
      <c r="K38" s="155"/>
      <c r="L38" s="155"/>
      <c r="M38" s="155"/>
      <c r="N38" s="155"/>
      <c r="O38" s="155"/>
      <c r="P38" s="155"/>
      <c r="Q38" s="155"/>
      <c r="R38" s="155"/>
      <c r="S38" s="155"/>
      <c r="T38" s="155"/>
    </row>
    <row r="39" spans="2:35" ht="16.2" x14ac:dyDescent="0.3">
      <c r="B39" s="198" t="s">
        <v>94</v>
      </c>
      <c r="C39" s="104"/>
      <c r="D39" s="104"/>
      <c r="E39" s="104"/>
      <c r="F39" s="104"/>
      <c r="G39" s="104"/>
      <c r="H39" s="104"/>
      <c r="I39" s="104"/>
      <c r="J39" s="104"/>
      <c r="K39" s="104"/>
      <c r="L39" s="104"/>
      <c r="M39" s="104"/>
      <c r="N39" s="104"/>
      <c r="O39" s="104"/>
      <c r="P39" s="104"/>
      <c r="Q39" s="104"/>
      <c r="R39" s="104"/>
      <c r="S39" s="107"/>
      <c r="T39" s="107"/>
      <c r="U39" s="104"/>
      <c r="V39" s="104"/>
      <c r="W39" s="104"/>
      <c r="X39" s="104"/>
      <c r="Y39" s="104"/>
      <c r="Z39" s="104"/>
      <c r="AA39" s="104"/>
      <c r="AB39" s="104"/>
      <c r="AC39" s="104"/>
      <c r="AD39" s="104"/>
      <c r="AE39" s="104"/>
      <c r="AF39" s="104"/>
      <c r="AG39" s="104"/>
      <c r="AH39" s="104"/>
      <c r="AI39" s="104"/>
    </row>
    <row r="40" spans="2:35" ht="16.2" x14ac:dyDescent="0.3">
      <c r="B40" s="143" t="s">
        <v>95</v>
      </c>
    </row>
    <row r="41" spans="2:35" ht="15.6" customHeight="1" x14ac:dyDescent="0.3">
      <c r="B41" t="s">
        <v>96</v>
      </c>
    </row>
    <row r="42" spans="2:35" ht="31.95" customHeight="1" x14ac:dyDescent="0.3">
      <c r="B42" s="545" t="s">
        <v>97</v>
      </c>
      <c r="C42" s="545"/>
      <c r="D42" s="545"/>
      <c r="E42" s="545"/>
      <c r="F42" s="545"/>
      <c r="G42" s="545"/>
      <c r="H42" s="545"/>
      <c r="I42" s="545"/>
      <c r="J42" s="545"/>
      <c r="K42" s="545"/>
      <c r="L42" s="545"/>
    </row>
    <row r="43" spans="2:35" x14ac:dyDescent="0.3">
      <c r="B43" t="s">
        <v>98</v>
      </c>
    </row>
  </sheetData>
  <mergeCells count="8">
    <mergeCell ref="B42:L42"/>
    <mergeCell ref="B27:B31"/>
    <mergeCell ref="D4:G4"/>
    <mergeCell ref="H4:K4"/>
    <mergeCell ref="L4:R4"/>
    <mergeCell ref="B21:B23"/>
    <mergeCell ref="B8:B12"/>
    <mergeCell ref="B13:B15"/>
  </mergeCells>
  <pageMargins left="0.25" right="0.25" top="0.75" bottom="0.75" header="0.3" footer="0.3"/>
  <pageSetup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Z28"/>
  <sheetViews>
    <sheetView showGridLines="0" zoomScale="70" zoomScaleNormal="70" zoomScaleSheetLayoutView="55" workbookViewId="0">
      <selection activeCell="S13" sqref="S13"/>
    </sheetView>
  </sheetViews>
  <sheetFormatPr defaultColWidth="9.33203125" defaultRowHeight="14.4" x14ac:dyDescent="0.3"/>
  <cols>
    <col min="1" max="1" width="4.33203125" customWidth="1"/>
    <col min="2" max="2" width="22.109375" customWidth="1"/>
    <col min="3" max="3" width="35" customWidth="1"/>
    <col min="4" max="8" width="13.5546875" customWidth="1"/>
    <col min="9" max="9" width="14.5546875" customWidth="1"/>
    <col min="10" max="10" width="16.33203125" customWidth="1"/>
    <col min="11" max="11" width="16.33203125" style="5" customWidth="1"/>
    <col min="12" max="13" width="16.33203125" customWidth="1"/>
    <col min="14" max="15" width="15.6640625" style="2" customWidth="1"/>
    <col min="16" max="16" width="13.5546875" customWidth="1"/>
  </cols>
  <sheetData>
    <row r="1" spans="1:15" ht="23.4" x14ac:dyDescent="0.45">
      <c r="A1" s="1" t="s">
        <v>116</v>
      </c>
      <c r="K1" s="153"/>
      <c r="N1" s="152"/>
      <c r="O1" s="152"/>
    </row>
    <row r="2" spans="1:15" ht="15.6" x14ac:dyDescent="0.3">
      <c r="B2" s="514" t="s">
        <v>118</v>
      </c>
      <c r="K2" s="153"/>
      <c r="N2" s="152"/>
      <c r="O2" s="152"/>
    </row>
    <row r="3" spans="1:15" ht="18.600000000000001" thickBot="1" x14ac:dyDescent="0.4">
      <c r="A3" s="6"/>
      <c r="B3" s="6" t="s">
        <v>109</v>
      </c>
      <c r="C3" s="6"/>
      <c r="D3" s="6"/>
      <c r="E3" s="6"/>
      <c r="F3" s="6"/>
      <c r="G3" s="6"/>
      <c r="H3" s="6"/>
      <c r="K3" s="162"/>
      <c r="N3" s="152"/>
      <c r="O3" s="152"/>
    </row>
    <row r="4" spans="1:15" ht="43.2" customHeight="1" thickBot="1" x14ac:dyDescent="0.35">
      <c r="A4" t="s">
        <v>2</v>
      </c>
      <c r="B4" s="306"/>
      <c r="C4" s="144"/>
      <c r="D4" s="549" t="s">
        <v>7</v>
      </c>
      <c r="E4" s="549"/>
      <c r="F4" s="568" t="s">
        <v>99</v>
      </c>
      <c r="G4" s="569"/>
      <c r="H4" s="570" t="s">
        <v>55</v>
      </c>
      <c r="I4" s="571"/>
      <c r="K4" s="153"/>
      <c r="M4" s="160" t="s">
        <v>7</v>
      </c>
      <c r="N4" s="160"/>
      <c r="O4" s="160"/>
    </row>
    <row r="5" spans="1:15" ht="21" customHeight="1" thickBot="1" x14ac:dyDescent="0.35">
      <c r="B5" s="191"/>
      <c r="C5" s="318"/>
      <c r="D5" s="175" t="s">
        <v>10</v>
      </c>
      <c r="E5" s="180" t="s">
        <v>11</v>
      </c>
      <c r="F5" s="185" t="s">
        <v>12</v>
      </c>
      <c r="G5" s="186" t="s">
        <v>13</v>
      </c>
      <c r="H5" s="176" t="s">
        <v>14</v>
      </c>
      <c r="I5" s="177" t="s">
        <v>15</v>
      </c>
      <c r="K5" s="153"/>
      <c r="N5" s="152"/>
      <c r="O5" s="152"/>
    </row>
    <row r="6" spans="1:15" ht="52.5" customHeight="1" thickBot="1" x14ac:dyDescent="0.35">
      <c r="B6" s="192"/>
      <c r="C6" s="145"/>
      <c r="D6" s="562" t="s">
        <v>66</v>
      </c>
      <c r="E6" s="563"/>
      <c r="F6" s="564" t="s">
        <v>100</v>
      </c>
      <c r="G6" s="565"/>
      <c r="H6" s="566" t="s">
        <v>73</v>
      </c>
      <c r="I6" s="567"/>
      <c r="K6" s="153"/>
      <c r="N6" s="152"/>
      <c r="O6" s="152"/>
    </row>
    <row r="7" spans="1:15" ht="29.4" thickBot="1" x14ac:dyDescent="0.35">
      <c r="B7" s="166" t="s">
        <v>31</v>
      </c>
      <c r="C7" s="171" t="s">
        <v>32</v>
      </c>
      <c r="D7" s="178" t="s">
        <v>101</v>
      </c>
      <c r="E7" s="515" t="s">
        <v>102</v>
      </c>
      <c r="F7" s="178" t="s">
        <v>101</v>
      </c>
      <c r="G7" s="190" t="s">
        <v>102</v>
      </c>
      <c r="H7" s="519" t="s">
        <v>101</v>
      </c>
      <c r="I7" s="190" t="s">
        <v>102</v>
      </c>
      <c r="J7" s="155"/>
      <c r="K7" s="156"/>
      <c r="L7" s="155"/>
      <c r="M7" s="155"/>
      <c r="N7" s="155"/>
      <c r="O7" s="155"/>
    </row>
    <row r="8" spans="1:15" x14ac:dyDescent="0.3">
      <c r="B8" s="556" t="s">
        <v>33</v>
      </c>
      <c r="C8" s="426" t="s">
        <v>78</v>
      </c>
      <c r="D8" s="244">
        <v>7</v>
      </c>
      <c r="E8" s="516">
        <v>918</v>
      </c>
      <c r="F8" s="433">
        <v>6.7</v>
      </c>
      <c r="G8" s="434">
        <v>618.07899999999995</v>
      </c>
      <c r="H8" s="520">
        <v>118.53845999999999</v>
      </c>
      <c r="I8" s="284">
        <v>8901.20154</v>
      </c>
      <c r="J8" s="152"/>
      <c r="K8" s="157"/>
      <c r="L8" s="152"/>
      <c r="M8" s="152"/>
      <c r="N8" s="152"/>
      <c r="O8" s="152"/>
    </row>
    <row r="9" spans="1:15" x14ac:dyDescent="0.3">
      <c r="B9" s="557"/>
      <c r="C9" s="427" t="s">
        <v>80</v>
      </c>
      <c r="D9" s="249">
        <v>0</v>
      </c>
      <c r="E9" s="517">
        <v>276</v>
      </c>
      <c r="F9" s="521">
        <v>0</v>
      </c>
      <c r="G9" s="436">
        <v>38</v>
      </c>
      <c r="H9" s="432">
        <v>0</v>
      </c>
      <c r="I9" s="286">
        <v>194.965</v>
      </c>
      <c r="J9" s="152"/>
      <c r="K9" s="157"/>
      <c r="L9" s="152"/>
      <c r="M9" s="152"/>
      <c r="N9" s="152"/>
      <c r="O9" s="152"/>
    </row>
    <row r="10" spans="1:15" x14ac:dyDescent="0.3">
      <c r="B10" s="557"/>
      <c r="C10" s="427" t="s">
        <v>81</v>
      </c>
      <c r="D10" s="249">
        <v>0</v>
      </c>
      <c r="E10" s="518">
        <v>5165</v>
      </c>
      <c r="F10" s="435">
        <v>0</v>
      </c>
      <c r="G10" s="436">
        <v>496.96228000000002</v>
      </c>
      <c r="H10" s="432">
        <v>0</v>
      </c>
      <c r="I10" s="286">
        <v>35999.533999999614</v>
      </c>
      <c r="J10" s="152"/>
      <c r="K10" s="157"/>
      <c r="L10" s="152"/>
      <c r="M10" s="152"/>
      <c r="N10" s="152"/>
      <c r="O10" s="152"/>
    </row>
    <row r="11" spans="1:15" x14ac:dyDescent="0.3">
      <c r="B11" s="557"/>
      <c r="C11" s="427" t="s">
        <v>103</v>
      </c>
      <c r="D11" s="249">
        <v>0</v>
      </c>
      <c r="E11" s="518" t="s">
        <v>79</v>
      </c>
      <c r="F11" s="435">
        <v>7.2499999999999995E-2</v>
      </c>
      <c r="G11" s="436" t="s">
        <v>79</v>
      </c>
      <c r="H11" s="432">
        <v>0</v>
      </c>
      <c r="I11" s="286" t="s">
        <v>79</v>
      </c>
      <c r="J11" s="152"/>
      <c r="K11" s="157"/>
      <c r="L11" s="152"/>
      <c r="M11" s="152"/>
      <c r="N11" s="152"/>
      <c r="O11" s="152"/>
    </row>
    <row r="12" spans="1:15" ht="15" thickBot="1" x14ac:dyDescent="0.35">
      <c r="B12" s="557"/>
      <c r="C12" s="428" t="s">
        <v>82</v>
      </c>
      <c r="D12" s="249">
        <f t="shared" ref="D12:I12" si="0">SUM(D8:D11)</f>
        <v>7</v>
      </c>
      <c r="E12" s="518">
        <f t="shared" si="0"/>
        <v>6359</v>
      </c>
      <c r="F12" s="437">
        <f t="shared" si="0"/>
        <v>6.7725</v>
      </c>
      <c r="G12" s="438">
        <f t="shared" si="0"/>
        <v>1153.0412799999999</v>
      </c>
      <c r="H12" s="432">
        <f t="shared" si="0"/>
        <v>118.53845999999999</v>
      </c>
      <c r="I12" s="286">
        <f t="shared" si="0"/>
        <v>45095.700539999612</v>
      </c>
      <c r="J12" s="152"/>
      <c r="K12" s="157"/>
      <c r="L12" s="152"/>
      <c r="M12" s="152"/>
      <c r="N12" s="152"/>
      <c r="O12" s="152"/>
    </row>
    <row r="13" spans="1:15" ht="14.4" customHeight="1" x14ac:dyDescent="0.3">
      <c r="B13" s="556" t="s">
        <v>34</v>
      </c>
      <c r="C13" s="426" t="s">
        <v>104</v>
      </c>
      <c r="D13" s="244">
        <v>0</v>
      </c>
      <c r="E13" s="284">
        <v>162</v>
      </c>
      <c r="F13" s="433">
        <v>0</v>
      </c>
      <c r="G13" s="434">
        <v>795.65</v>
      </c>
      <c r="H13" s="244">
        <v>0</v>
      </c>
      <c r="I13" s="284">
        <v>3351.1974</v>
      </c>
      <c r="J13" s="161"/>
      <c r="K13" s="161"/>
      <c r="L13" s="161"/>
      <c r="M13" s="152"/>
      <c r="N13" s="152"/>
      <c r="O13" s="152"/>
    </row>
    <row r="14" spans="1:15" ht="14.4" customHeight="1" x14ac:dyDescent="0.3">
      <c r="B14" s="557"/>
      <c r="C14" s="429" t="s">
        <v>84</v>
      </c>
      <c r="D14" s="249">
        <v>0</v>
      </c>
      <c r="E14" s="286">
        <v>28</v>
      </c>
      <c r="F14" s="435">
        <v>0</v>
      </c>
      <c r="G14" s="436">
        <v>8.9989899999999992</v>
      </c>
      <c r="H14" s="249">
        <v>0</v>
      </c>
      <c r="I14" s="286">
        <v>71.596500000000006</v>
      </c>
      <c r="J14" s="161"/>
      <c r="K14" s="161"/>
      <c r="L14" s="161"/>
      <c r="M14" s="152"/>
      <c r="N14" s="152"/>
      <c r="O14" s="152"/>
    </row>
    <row r="15" spans="1:15" ht="14.4" customHeight="1" thickBot="1" x14ac:dyDescent="0.35">
      <c r="B15" s="557"/>
      <c r="C15" s="430" t="s">
        <v>37</v>
      </c>
      <c r="D15" s="282">
        <v>0</v>
      </c>
      <c r="E15" s="288" t="s">
        <v>79</v>
      </c>
      <c r="F15" s="437">
        <v>0</v>
      </c>
      <c r="G15" s="438" t="s">
        <v>79</v>
      </c>
      <c r="H15" s="282">
        <v>0</v>
      </c>
      <c r="I15" s="288" t="s">
        <v>79</v>
      </c>
      <c r="J15" s="161"/>
      <c r="K15" s="161"/>
      <c r="L15" s="161"/>
      <c r="M15" s="152"/>
      <c r="N15" s="152"/>
      <c r="O15" s="152"/>
    </row>
    <row r="16" spans="1:15" ht="29.4" thickBot="1" x14ac:dyDescent="0.35">
      <c r="B16" s="173" t="s">
        <v>38</v>
      </c>
      <c r="C16" s="431" t="s">
        <v>39</v>
      </c>
      <c r="D16" s="244">
        <v>0</v>
      </c>
      <c r="E16" s="284">
        <v>182454</v>
      </c>
      <c r="F16" s="433">
        <v>0</v>
      </c>
      <c r="G16" s="439" t="s">
        <v>79</v>
      </c>
      <c r="H16" s="200">
        <v>0</v>
      </c>
      <c r="I16" s="284">
        <v>58569</v>
      </c>
      <c r="J16" s="152"/>
      <c r="K16" s="153"/>
      <c r="L16" s="152"/>
      <c r="M16" s="152"/>
      <c r="N16" s="152"/>
      <c r="O16" s="152"/>
    </row>
    <row r="17" spans="2:26" ht="15" thickBot="1" x14ac:dyDescent="0.35">
      <c r="B17" s="401" t="s">
        <v>40</v>
      </c>
      <c r="C17" s="329"/>
      <c r="D17" s="403">
        <f>SUM(D8:D11,D13:D16)</f>
        <v>7</v>
      </c>
      <c r="E17" s="403">
        <f>SUM(E8:E11,E13:E16)</f>
        <v>189003</v>
      </c>
      <c r="F17" s="440">
        <f t="shared" ref="F17:I17" si="1">SUM(F8:F11,F13:F16)</f>
        <v>6.7725</v>
      </c>
      <c r="G17" s="440">
        <f t="shared" si="1"/>
        <v>1957.6902700000001</v>
      </c>
      <c r="H17" s="403">
        <f t="shared" si="1"/>
        <v>118.53845999999999</v>
      </c>
      <c r="I17" s="403">
        <f t="shared" si="1"/>
        <v>107087.4944399996</v>
      </c>
      <c r="J17" s="155"/>
      <c r="K17" s="156"/>
      <c r="L17" s="155"/>
      <c r="M17" s="155"/>
      <c r="N17" s="155"/>
      <c r="O17" s="155"/>
    </row>
    <row r="18" spans="2:26" ht="15" thickBot="1" x14ac:dyDescent="0.35">
      <c r="B18" s="404"/>
      <c r="C18" s="405"/>
      <c r="D18" s="406"/>
      <c r="E18" s="408"/>
      <c r="F18" s="441"/>
      <c r="G18" s="442"/>
      <c r="H18" s="406"/>
      <c r="I18" s="407"/>
      <c r="J18" s="158"/>
      <c r="K18" s="158"/>
      <c r="L18" s="158"/>
      <c r="M18" s="158"/>
      <c r="N18" s="158"/>
      <c r="O18" s="158"/>
    </row>
    <row r="19" spans="2:26" ht="15" thickBot="1" x14ac:dyDescent="0.35">
      <c r="B19" s="401" t="s">
        <v>88</v>
      </c>
      <c r="C19" s="329"/>
      <c r="D19" s="402"/>
      <c r="E19" s="403"/>
      <c r="F19" s="443"/>
      <c r="G19" s="440"/>
      <c r="H19" s="402"/>
      <c r="I19" s="403"/>
      <c r="J19" s="158"/>
      <c r="K19" s="158"/>
      <c r="L19" s="158"/>
      <c r="M19" s="158"/>
      <c r="N19" s="158"/>
      <c r="O19" s="158"/>
    </row>
    <row r="20" spans="2:26" x14ac:dyDescent="0.3">
      <c r="B20" s="560" t="s">
        <v>49</v>
      </c>
      <c r="C20" s="188" t="s">
        <v>90</v>
      </c>
      <c r="D20" s="283">
        <v>0</v>
      </c>
      <c r="E20" s="284">
        <v>0</v>
      </c>
      <c r="F20" s="444">
        <v>0</v>
      </c>
      <c r="G20" s="434">
        <v>0</v>
      </c>
      <c r="H20" s="283">
        <v>0</v>
      </c>
      <c r="I20" s="284">
        <v>0</v>
      </c>
      <c r="J20" s="158"/>
      <c r="K20" s="158"/>
      <c r="L20" s="158"/>
      <c r="M20" s="158"/>
      <c r="N20" s="158"/>
      <c r="O20" s="158"/>
    </row>
    <row r="21" spans="2:26" ht="15" thickBot="1" x14ac:dyDescent="0.35">
      <c r="B21" s="561"/>
      <c r="C21" s="187" t="s">
        <v>105</v>
      </c>
      <c r="D21" s="297">
        <v>0</v>
      </c>
      <c r="E21" s="298">
        <v>0</v>
      </c>
      <c r="F21" s="445">
        <v>0</v>
      </c>
      <c r="G21" s="446">
        <v>0</v>
      </c>
      <c r="H21" s="297">
        <v>0</v>
      </c>
      <c r="I21" s="298">
        <v>0</v>
      </c>
      <c r="J21" s="158"/>
      <c r="K21" s="158"/>
      <c r="L21" s="158"/>
      <c r="M21" s="158"/>
      <c r="N21" s="158"/>
      <c r="O21" s="158"/>
    </row>
    <row r="22" spans="2:26" ht="15" thickBot="1" x14ac:dyDescent="0.35">
      <c r="B22" s="301" t="s">
        <v>93</v>
      </c>
      <c r="C22" s="302"/>
      <c r="D22" s="402">
        <f>SUM(D20:D21)</f>
        <v>0</v>
      </c>
      <c r="E22" s="403">
        <f t="shared" ref="E22:I22" si="2">SUM(E20:E21)</f>
        <v>0</v>
      </c>
      <c r="F22" s="443">
        <f t="shared" si="2"/>
        <v>0</v>
      </c>
      <c r="G22" s="440">
        <f t="shared" si="2"/>
        <v>0</v>
      </c>
      <c r="H22" s="402">
        <f t="shared" si="2"/>
        <v>0</v>
      </c>
      <c r="I22" s="403">
        <f t="shared" si="2"/>
        <v>0</v>
      </c>
      <c r="J22" s="155"/>
      <c r="K22" s="156"/>
      <c r="L22" s="155"/>
      <c r="M22" s="155"/>
      <c r="N22" s="155"/>
      <c r="O22" s="155"/>
    </row>
    <row r="23" spans="2:26" x14ac:dyDescent="0.3">
      <c r="B23" s="299" t="s">
        <v>51</v>
      </c>
      <c r="C23" s="300"/>
      <c r="D23" s="397"/>
      <c r="E23" s="409"/>
      <c r="F23" s="447"/>
      <c r="G23" s="448"/>
      <c r="H23" s="397"/>
      <c r="I23" s="398"/>
      <c r="J23" s="154"/>
      <c r="K23" s="153"/>
      <c r="L23" s="154"/>
      <c r="M23" s="154"/>
      <c r="N23" s="152"/>
      <c r="O23" s="152"/>
    </row>
    <row r="24" spans="2:26" ht="15" thickBot="1" x14ac:dyDescent="0.35">
      <c r="B24" s="95" t="s">
        <v>52</v>
      </c>
      <c r="C24" s="138"/>
      <c r="D24" s="273">
        <v>0</v>
      </c>
      <c r="E24" s="410">
        <v>0</v>
      </c>
      <c r="F24" s="449">
        <v>0</v>
      </c>
      <c r="G24" s="450">
        <v>0</v>
      </c>
      <c r="H24" s="273">
        <v>0</v>
      </c>
      <c r="I24" s="289">
        <v>0</v>
      </c>
      <c r="J24" s="159"/>
      <c r="K24" s="156"/>
      <c r="L24" s="159"/>
      <c r="M24" s="159"/>
      <c r="N24" s="155"/>
      <c r="O24" s="155"/>
    </row>
    <row r="25" spans="2:26" x14ac:dyDescent="0.3">
      <c r="B25" s="139"/>
      <c r="C25" s="140"/>
      <c r="D25" s="287"/>
      <c r="E25" s="290"/>
      <c r="F25" s="451"/>
      <c r="G25" s="452"/>
      <c r="H25" s="287"/>
      <c r="I25" s="290"/>
      <c r="J25" s="158"/>
      <c r="K25" s="158"/>
      <c r="L25" s="158"/>
      <c r="M25" s="158"/>
      <c r="N25" s="158"/>
      <c r="O25" s="158"/>
    </row>
    <row r="26" spans="2:26" ht="15" thickBot="1" x14ac:dyDescent="0.35">
      <c r="B26" s="95" t="s">
        <v>53</v>
      </c>
      <c r="C26" s="138"/>
      <c r="D26" s="273">
        <f>SUM(D17,D22,D24)</f>
        <v>7</v>
      </c>
      <c r="E26" s="319">
        <f>SUM(E17,E22,E24)</f>
        <v>189003</v>
      </c>
      <c r="F26" s="449">
        <f t="shared" ref="F26:I26" si="3">SUM(F17,F22,F24)</f>
        <v>6.7725</v>
      </c>
      <c r="G26" s="453">
        <f t="shared" si="3"/>
        <v>1957.6902700000001</v>
      </c>
      <c r="H26" s="273">
        <f t="shared" si="3"/>
        <v>118.53845999999999</v>
      </c>
      <c r="I26" s="319">
        <f t="shared" si="3"/>
        <v>107087.4944399996</v>
      </c>
      <c r="J26" s="155"/>
      <c r="K26" s="156"/>
      <c r="L26" s="155"/>
      <c r="M26" s="155"/>
      <c r="N26" s="155"/>
      <c r="O26" s="155"/>
    </row>
    <row r="27" spans="2:26" ht="15" thickBot="1" x14ac:dyDescent="0.35">
      <c r="B27" s="141" t="s">
        <v>54</v>
      </c>
      <c r="C27" s="142"/>
      <c r="D27" s="399"/>
      <c r="E27" s="400"/>
      <c r="F27" s="424"/>
      <c r="G27" s="425"/>
      <c r="H27" s="399"/>
      <c r="I27" s="400"/>
      <c r="J27" s="155"/>
      <c r="K27" s="156"/>
      <c r="L27" s="155"/>
      <c r="M27" s="155"/>
      <c r="N27" s="155"/>
      <c r="O27" s="155"/>
    </row>
    <row r="28" spans="2:26" x14ac:dyDescent="0.3">
      <c r="B28" s="143" t="s">
        <v>106</v>
      </c>
      <c r="C28" s="104"/>
      <c r="D28" s="104"/>
      <c r="E28" s="104"/>
      <c r="F28" s="104"/>
      <c r="G28" s="104"/>
      <c r="H28" s="104"/>
      <c r="I28" s="104"/>
      <c r="J28" s="104"/>
      <c r="K28" s="106"/>
      <c r="L28" s="104"/>
      <c r="M28" s="104"/>
      <c r="N28" s="107"/>
      <c r="O28" s="107"/>
      <c r="P28" s="104"/>
      <c r="Q28" s="104"/>
      <c r="R28" s="104"/>
      <c r="S28" s="104"/>
      <c r="T28" s="104"/>
      <c r="U28" s="104"/>
      <c r="V28" s="104"/>
      <c r="W28" s="104"/>
      <c r="X28" s="104"/>
      <c r="Y28" s="104"/>
      <c r="Z28" s="104"/>
    </row>
  </sheetData>
  <mergeCells count="9">
    <mergeCell ref="B20:B21"/>
    <mergeCell ref="D6:E6"/>
    <mergeCell ref="F6:G6"/>
    <mergeCell ref="H6:I6"/>
    <mergeCell ref="D4:E4"/>
    <mergeCell ref="F4:G4"/>
    <mergeCell ref="H4:I4"/>
    <mergeCell ref="B8:B12"/>
    <mergeCell ref="B13:B15"/>
  </mergeCells>
  <pageMargins left="0.25" right="0.25" top="0.75" bottom="0.75" header="0.3" footer="0.3"/>
  <pageSetup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F1E98-2ACC-4677-94BB-6A9E97B1329D}">
  <sheetPr>
    <tabColor theme="4" tint="-0.249977111117893"/>
    <pageSetUpPr fitToPage="1"/>
  </sheetPr>
  <dimension ref="A1:Z21"/>
  <sheetViews>
    <sheetView showGridLines="0" zoomScale="70" zoomScaleNormal="70" zoomScaleSheetLayoutView="55" workbookViewId="0">
      <selection activeCell="S13" sqref="S13"/>
    </sheetView>
  </sheetViews>
  <sheetFormatPr defaultColWidth="9.33203125" defaultRowHeight="14.4" x14ac:dyDescent="0.3"/>
  <cols>
    <col min="1" max="1" width="4.33203125" customWidth="1"/>
    <col min="2" max="2" width="22.109375" customWidth="1"/>
    <col min="3" max="3" width="35" customWidth="1"/>
    <col min="4" max="4" width="17.5546875" customWidth="1"/>
    <col min="5" max="9" width="13.5546875" customWidth="1"/>
    <col min="10" max="10" width="14.5546875" customWidth="1"/>
    <col min="11" max="11" width="16.6640625" bestFit="1" customWidth="1"/>
    <col min="12" max="12" width="16.33203125" style="5" customWidth="1"/>
    <col min="13" max="14" width="16.33203125" customWidth="1"/>
    <col min="15" max="16" width="15.6640625" style="2" customWidth="1"/>
    <col min="17" max="17" width="13.5546875" customWidth="1"/>
  </cols>
  <sheetData>
    <row r="1" spans="1:26" ht="23.4" x14ac:dyDescent="0.45">
      <c r="A1" s="1" t="s">
        <v>116</v>
      </c>
      <c r="L1" s="153"/>
      <c r="O1" s="152"/>
      <c r="P1" s="152"/>
    </row>
    <row r="2" spans="1:26" ht="15.6" x14ac:dyDescent="0.3">
      <c r="B2" s="514" t="s">
        <v>119</v>
      </c>
      <c r="L2" s="153"/>
      <c r="O2" s="152"/>
      <c r="P2" s="152"/>
    </row>
    <row r="3" spans="1:26" ht="18.600000000000001" thickBot="1" x14ac:dyDescent="0.4">
      <c r="A3" s="6"/>
      <c r="B3" s="6" t="s">
        <v>110</v>
      </c>
      <c r="C3" s="6"/>
      <c r="D3" s="6"/>
      <c r="E3" s="6"/>
      <c r="F3" s="6"/>
      <c r="G3" s="6"/>
      <c r="H3" s="6"/>
      <c r="I3" s="6"/>
      <c r="L3" s="162"/>
      <c r="O3" s="152"/>
      <c r="P3" s="152"/>
    </row>
    <row r="4" spans="1:26" ht="43.2" customHeight="1" thickBot="1" x14ac:dyDescent="0.35">
      <c r="A4" t="s">
        <v>2</v>
      </c>
      <c r="B4" s="462"/>
      <c r="C4" s="144"/>
      <c r="D4" s="576" t="s">
        <v>7</v>
      </c>
      <c r="E4" s="550"/>
      <c r="F4" s="568" t="s">
        <v>99</v>
      </c>
      <c r="G4" s="569"/>
      <c r="H4" s="570" t="s">
        <v>55</v>
      </c>
      <c r="I4" s="571"/>
      <c r="K4" s="153"/>
      <c r="L4"/>
      <c r="M4" s="160" t="s">
        <v>7</v>
      </c>
      <c r="N4" s="160"/>
      <c r="O4" s="160"/>
      <c r="P4"/>
    </row>
    <row r="5" spans="1:26" ht="21" customHeight="1" thickBot="1" x14ac:dyDescent="0.35">
      <c r="B5" s="191"/>
      <c r="C5" s="318"/>
      <c r="D5" s="175" t="s">
        <v>10</v>
      </c>
      <c r="E5" s="177" t="s">
        <v>11</v>
      </c>
      <c r="F5" s="185" t="s">
        <v>12</v>
      </c>
      <c r="G5" s="186" t="s">
        <v>13</v>
      </c>
      <c r="H5" s="176" t="s">
        <v>14</v>
      </c>
      <c r="I5" s="177" t="s">
        <v>15</v>
      </c>
      <c r="K5" s="153"/>
      <c r="L5"/>
      <c r="N5" s="152"/>
      <c r="O5" s="152"/>
      <c r="P5"/>
    </row>
    <row r="6" spans="1:26" ht="52.5" customHeight="1" thickBot="1" x14ac:dyDescent="0.35">
      <c r="B6" s="192"/>
      <c r="C6" s="145"/>
      <c r="D6" s="577" t="s">
        <v>66</v>
      </c>
      <c r="E6" s="578"/>
      <c r="F6" s="564" t="s">
        <v>111</v>
      </c>
      <c r="G6" s="565"/>
      <c r="H6" s="566" t="s">
        <v>73</v>
      </c>
      <c r="I6" s="567"/>
      <c r="K6" s="153"/>
      <c r="L6"/>
      <c r="N6" s="152"/>
      <c r="O6" s="152"/>
      <c r="P6"/>
    </row>
    <row r="7" spans="1:26" ht="29.4" thickBot="1" x14ac:dyDescent="0.35">
      <c r="B7" s="172" t="s">
        <v>41</v>
      </c>
      <c r="C7" s="166" t="s">
        <v>85</v>
      </c>
      <c r="D7" s="189" t="s">
        <v>107</v>
      </c>
      <c r="E7" s="190" t="s">
        <v>108</v>
      </c>
      <c r="F7" s="189" t="s">
        <v>107</v>
      </c>
      <c r="G7" s="190" t="s">
        <v>108</v>
      </c>
      <c r="H7" s="189" t="s">
        <v>107</v>
      </c>
      <c r="I7" s="190" t="s">
        <v>108</v>
      </c>
      <c r="J7" s="155"/>
      <c r="K7" s="156"/>
      <c r="L7" s="155"/>
      <c r="M7" s="155"/>
      <c r="N7" s="155"/>
      <c r="O7" s="155"/>
      <c r="P7"/>
    </row>
    <row r="8" spans="1:26" ht="15" thickBot="1" x14ac:dyDescent="0.35">
      <c r="B8" s="165" t="s">
        <v>42</v>
      </c>
      <c r="C8" s="165" t="s">
        <v>43</v>
      </c>
      <c r="D8" s="476">
        <v>0</v>
      </c>
      <c r="E8" s="475" t="s">
        <v>79</v>
      </c>
      <c r="F8" s="500">
        <v>0</v>
      </c>
      <c r="G8" s="501" t="s">
        <v>79</v>
      </c>
      <c r="H8" s="477">
        <v>0</v>
      </c>
      <c r="I8" s="475" t="s">
        <v>79</v>
      </c>
      <c r="J8" s="468"/>
      <c r="K8" s="153"/>
      <c r="L8" s="154"/>
      <c r="M8" s="154"/>
      <c r="N8" s="152"/>
      <c r="O8" s="152"/>
      <c r="P8"/>
    </row>
    <row r="9" spans="1:26" x14ac:dyDescent="0.3">
      <c r="B9" s="572" t="s">
        <v>44</v>
      </c>
      <c r="C9" s="460" t="s">
        <v>45</v>
      </c>
      <c r="D9" s="480">
        <v>0</v>
      </c>
      <c r="E9" s="481">
        <v>2</v>
      </c>
      <c r="F9" s="504">
        <v>0</v>
      </c>
      <c r="G9" s="505">
        <v>23.75</v>
      </c>
      <c r="H9" s="482">
        <v>0</v>
      </c>
      <c r="I9" s="483">
        <v>773.94119999999998</v>
      </c>
      <c r="J9" s="161"/>
      <c r="K9" s="161"/>
      <c r="L9" s="161"/>
      <c r="M9" s="154"/>
      <c r="N9" s="152"/>
      <c r="O9" s="152"/>
      <c r="P9"/>
    </row>
    <row r="10" spans="1:26" x14ac:dyDescent="0.3">
      <c r="B10" s="573"/>
      <c r="C10" s="461" t="s">
        <v>46</v>
      </c>
      <c r="D10" s="484">
        <v>0</v>
      </c>
      <c r="E10" s="485">
        <v>0</v>
      </c>
      <c r="F10" s="506">
        <v>0</v>
      </c>
      <c r="G10" s="507">
        <v>0</v>
      </c>
      <c r="H10" s="486">
        <v>0</v>
      </c>
      <c r="I10" s="487">
        <v>0</v>
      </c>
      <c r="J10" s="161"/>
      <c r="K10" s="161"/>
      <c r="L10" s="161"/>
      <c r="M10" s="154"/>
      <c r="N10" s="152"/>
      <c r="O10" s="152"/>
      <c r="P10"/>
    </row>
    <row r="11" spans="1:26" ht="15" thickBot="1" x14ac:dyDescent="0.35">
      <c r="B11" s="574"/>
      <c r="C11" s="193" t="s">
        <v>47</v>
      </c>
      <c r="D11" s="488">
        <v>0</v>
      </c>
      <c r="E11" s="475">
        <v>0</v>
      </c>
      <c r="F11" s="500">
        <v>0</v>
      </c>
      <c r="G11" s="501">
        <v>0</v>
      </c>
      <c r="H11" s="476">
        <v>0</v>
      </c>
      <c r="I11" s="489">
        <v>0</v>
      </c>
      <c r="J11" s="161"/>
      <c r="K11" s="161"/>
      <c r="L11" s="161"/>
      <c r="M11" s="152"/>
      <c r="N11" s="152"/>
      <c r="O11" s="152"/>
      <c r="P11"/>
    </row>
    <row r="12" spans="1:26" s="104" customFormat="1" ht="15" thickBot="1" x14ac:dyDescent="0.35">
      <c r="B12" s="141" t="s">
        <v>48</v>
      </c>
      <c r="C12" s="181"/>
      <c r="D12" s="490">
        <v>0</v>
      </c>
      <c r="E12" s="490">
        <f>SUM(E8:E11)</f>
        <v>2</v>
      </c>
      <c r="F12" s="508">
        <v>0</v>
      </c>
      <c r="G12" s="508">
        <f>SUM(G8:G11)</f>
        <v>23.75</v>
      </c>
      <c r="H12" s="490">
        <v>0</v>
      </c>
      <c r="I12" s="490">
        <f>SUM(I8:I11)</f>
        <v>773.94119999999998</v>
      </c>
      <c r="J12" s="155"/>
      <c r="K12" s="156"/>
      <c r="L12" s="155"/>
      <c r="M12" s="155"/>
      <c r="N12" s="155"/>
      <c r="O12" s="155"/>
      <c r="P12"/>
      <c r="Q12"/>
      <c r="R12"/>
      <c r="S12"/>
      <c r="T12"/>
      <c r="U12"/>
      <c r="V12"/>
      <c r="W12"/>
      <c r="X12"/>
      <c r="Y12"/>
      <c r="Z12"/>
    </row>
    <row r="13" spans="1:26" ht="15" thickBot="1" x14ac:dyDescent="0.35">
      <c r="B13" s="174"/>
      <c r="C13" s="183"/>
      <c r="D13" s="491"/>
      <c r="E13" s="492"/>
      <c r="F13" s="509"/>
      <c r="G13" s="510"/>
      <c r="H13" s="491"/>
      <c r="I13" s="492"/>
      <c r="J13" s="158"/>
      <c r="K13" s="158"/>
      <c r="L13" s="158"/>
      <c r="M13" s="158"/>
      <c r="N13" s="158"/>
      <c r="O13" s="158"/>
      <c r="P13"/>
    </row>
    <row r="14" spans="1:26" x14ac:dyDescent="0.3">
      <c r="B14" s="560" t="s">
        <v>49</v>
      </c>
      <c r="C14" s="469" t="s">
        <v>45</v>
      </c>
      <c r="D14" s="479">
        <v>0</v>
      </c>
      <c r="E14" s="478">
        <v>0</v>
      </c>
      <c r="F14" s="502">
        <v>0</v>
      </c>
      <c r="G14" s="503">
        <v>0</v>
      </c>
      <c r="H14" s="479">
        <v>0</v>
      </c>
      <c r="I14" s="478">
        <v>0</v>
      </c>
      <c r="J14" s="158"/>
      <c r="K14" s="158"/>
      <c r="L14" s="158"/>
      <c r="M14" s="158"/>
      <c r="N14" s="158"/>
      <c r="O14" s="158"/>
      <c r="P14"/>
    </row>
    <row r="15" spans="1:26" ht="15.75" customHeight="1" thickBot="1" x14ac:dyDescent="0.35">
      <c r="B15" s="575"/>
      <c r="C15" s="470" t="s">
        <v>47</v>
      </c>
      <c r="D15" s="476">
        <v>0</v>
      </c>
      <c r="E15" s="475">
        <v>0</v>
      </c>
      <c r="F15" s="500">
        <v>0</v>
      </c>
      <c r="G15" s="501">
        <v>0</v>
      </c>
      <c r="H15" s="476">
        <v>0</v>
      </c>
      <c r="I15" s="475">
        <v>0</v>
      </c>
      <c r="J15" s="158"/>
      <c r="K15" s="158"/>
      <c r="L15" s="158"/>
      <c r="M15" s="158"/>
      <c r="N15" s="158"/>
      <c r="O15" s="158"/>
      <c r="P15"/>
    </row>
    <row r="16" spans="1:26" ht="15" thickBot="1" x14ac:dyDescent="0.35">
      <c r="B16" s="19" t="s">
        <v>50</v>
      </c>
      <c r="C16" s="194"/>
      <c r="D16" s="493"/>
      <c r="E16" s="493"/>
      <c r="F16" s="455"/>
      <c r="G16" s="455"/>
      <c r="H16" s="493"/>
      <c r="I16" s="493"/>
      <c r="J16" s="155"/>
      <c r="K16" s="156"/>
      <c r="L16" s="155"/>
      <c r="M16" s="155"/>
      <c r="N16" s="155"/>
      <c r="O16" s="155"/>
      <c r="P16"/>
    </row>
    <row r="17" spans="2:16" ht="15" thickBot="1" x14ac:dyDescent="0.35">
      <c r="B17" s="195" t="s">
        <v>51</v>
      </c>
      <c r="C17" s="196"/>
      <c r="D17" s="494"/>
      <c r="E17" s="495"/>
      <c r="F17" s="511"/>
      <c r="G17" s="512"/>
      <c r="H17" s="494"/>
      <c r="I17" s="496"/>
      <c r="J17" s="154"/>
      <c r="K17" s="153"/>
      <c r="L17" s="154"/>
      <c r="M17" s="154"/>
      <c r="N17" s="152"/>
      <c r="O17" s="152"/>
      <c r="P17"/>
    </row>
    <row r="18" spans="2:16" ht="15" thickBot="1" x14ac:dyDescent="0.35">
      <c r="B18" s="141" t="s">
        <v>52</v>
      </c>
      <c r="C18" s="181"/>
      <c r="D18" s="497">
        <f>D17</f>
        <v>0</v>
      </c>
      <c r="E18" s="497">
        <f t="shared" ref="E18:I18" si="0">E17</f>
        <v>0</v>
      </c>
      <c r="F18" s="454">
        <f t="shared" si="0"/>
        <v>0</v>
      </c>
      <c r="G18" s="454">
        <f t="shared" si="0"/>
        <v>0</v>
      </c>
      <c r="H18" s="497">
        <f t="shared" si="0"/>
        <v>0</v>
      </c>
      <c r="I18" s="497">
        <f t="shared" si="0"/>
        <v>0</v>
      </c>
      <c r="J18" s="159"/>
      <c r="K18" s="156"/>
      <c r="L18" s="159"/>
      <c r="M18" s="159"/>
      <c r="N18" s="155"/>
      <c r="O18" s="155"/>
      <c r="P18"/>
    </row>
    <row r="19" spans="2:16" x14ac:dyDescent="0.3">
      <c r="B19" s="139"/>
      <c r="C19" s="182"/>
      <c r="D19" s="498"/>
      <c r="E19" s="243"/>
      <c r="F19" s="456"/>
      <c r="G19" s="457"/>
      <c r="H19" s="498"/>
      <c r="I19" s="243"/>
      <c r="J19" s="158"/>
      <c r="K19" s="158"/>
      <c r="L19" s="158"/>
      <c r="M19" s="158"/>
      <c r="N19" s="158"/>
      <c r="O19" s="158"/>
      <c r="P19"/>
    </row>
    <row r="20" spans="2:16" ht="15" thickBot="1" x14ac:dyDescent="0.35">
      <c r="B20" s="95" t="s">
        <v>53</v>
      </c>
      <c r="C20" s="184"/>
      <c r="D20" s="499">
        <v>0</v>
      </c>
      <c r="E20" s="499">
        <v>2</v>
      </c>
      <c r="F20" s="454">
        <v>0</v>
      </c>
      <c r="G20" s="281">
        <v>23.75</v>
      </c>
      <c r="H20" s="499">
        <v>0</v>
      </c>
      <c r="I20" s="499">
        <v>773.94119999999998</v>
      </c>
      <c r="J20" s="155"/>
      <c r="K20" s="156"/>
      <c r="L20" s="155"/>
      <c r="M20" s="155"/>
      <c r="N20" s="155"/>
      <c r="O20" s="155"/>
      <c r="P20"/>
    </row>
    <row r="21" spans="2:16" ht="15" thickBot="1" x14ac:dyDescent="0.35">
      <c r="B21" s="141" t="s">
        <v>54</v>
      </c>
      <c r="C21" s="146"/>
      <c r="D21" s="471"/>
      <c r="E21" s="472"/>
      <c r="F21" s="473"/>
      <c r="G21" s="474"/>
      <c r="H21" s="471"/>
      <c r="I21" s="472"/>
      <c r="J21" s="155"/>
      <c r="K21" s="156"/>
      <c r="L21" s="155"/>
      <c r="M21" s="155"/>
      <c r="N21" s="155"/>
      <c r="O21" s="155"/>
      <c r="P21"/>
    </row>
  </sheetData>
  <mergeCells count="8">
    <mergeCell ref="B9:B11"/>
    <mergeCell ref="B14:B15"/>
    <mergeCell ref="D4:E4"/>
    <mergeCell ref="F4:G4"/>
    <mergeCell ref="H4:I4"/>
    <mergeCell ref="D6:E6"/>
    <mergeCell ref="F6:G6"/>
    <mergeCell ref="H6:I6"/>
  </mergeCells>
  <pageMargins left="0.25" right="0.25" top="0.75" bottom="0.75" header="0.3" footer="0.3"/>
  <pageSetup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8D6B9AF7E5584D9BA840B07BF44A41" ma:contentTypeVersion="12" ma:contentTypeDescription="Create a new document." ma:contentTypeScope="" ma:versionID="89c8d07c97469662761501fd6903901f">
  <xsd:schema xmlns:xsd="http://www.w3.org/2001/XMLSchema" xmlns:xs="http://www.w3.org/2001/XMLSchema" xmlns:p="http://schemas.microsoft.com/office/2006/metadata/properties" xmlns:ns2="e8aa14d7-8093-4a9a-9b68-4915b7a176ec" xmlns:ns3="d94c6f84-0b25-47d3-bda9-13d7ce8d50cf" targetNamespace="http://schemas.microsoft.com/office/2006/metadata/properties" ma:root="true" ma:fieldsID="c21b458ef5fa4f1f1c7dede17c88ef2e" ns2:_="" ns3:_="">
    <xsd:import namespace="e8aa14d7-8093-4a9a-9b68-4915b7a176ec"/>
    <xsd:import namespace="d94c6f84-0b25-47d3-bda9-13d7ce8d50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aa14d7-8093-4a9a-9b68-4915b7a176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4c6f84-0b25-47d3-bda9-13d7ce8d50c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2.xml><?xml version="1.0" encoding="utf-8"?>
<ds:datastoreItem xmlns:ds="http://schemas.openxmlformats.org/officeDocument/2006/customXml" ds:itemID="{E53D522E-2381-4F9E-BD8F-FF891632D1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aa14d7-8093-4a9a-9b68-4915b7a176ec"/>
    <ds:schemaRef ds:uri="d94c6f84-0b25-47d3-bda9-13d7ce8d50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6747A1-12BF-4046-909E-B94B95B669EF}">
  <ds:schemaRefs>
    <ds:schemaRef ds:uri="http://purl.org/dc/elements/1.1/"/>
    <ds:schemaRef ds:uri="http://schemas.microsoft.com/office/2006/documentManagement/types"/>
    <ds:schemaRef ds:uri="http://www.w3.org/XML/1998/namespace"/>
    <ds:schemaRef ds:uri="http://schemas.microsoft.com/office/2006/metadata/properties"/>
    <ds:schemaRef ds:uri="e8aa14d7-8093-4a9a-9b68-4915b7a176ec"/>
    <ds:schemaRef ds:uri="http://purl.org/dc/dcmitype/"/>
    <ds:schemaRef ds:uri="http://schemas.microsoft.com/office/infopath/2007/PartnerControls"/>
    <ds:schemaRef ds:uri="http://schemas.openxmlformats.org/package/2006/metadata/core-properties"/>
    <ds:schemaRef ds:uri="d94c6f84-0b25-47d3-bda9-13d7ce8d50c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Wholesale Annual Electric (Orig</vt:lpstr>
      <vt:lpstr>SJG Qtr NG Master</vt:lpstr>
      <vt:lpstr> SJG Qtr NG LMI</vt:lpstr>
      <vt:lpstr>SJG Qtr NG Business Class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Spivey, Jacob</cp:lastModifiedBy>
  <cp:revision/>
  <cp:lastPrinted>2022-02-28T19:22:12Z</cp:lastPrinted>
  <dcterms:created xsi:type="dcterms:W3CDTF">2021-03-17T19:24:16Z</dcterms:created>
  <dcterms:modified xsi:type="dcterms:W3CDTF">2022-04-06T16:06:23Z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0x0101008C8D6B9AF7E5584D9BA840B07BF44A41</vt:lpwstr>
  </property>
</Properties>
</file>