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1 2023/Final Published Reports/"/>
    </mc:Choice>
  </mc:AlternateContent>
  <bookViews>
    <workbookView xWindow="0" yWindow="0" windowWidth="19200" windowHeight="7050" tabRatio="802" firstSheet="1" activeTab="1"/>
  </bookViews>
  <sheets>
    <sheet name="Table 8" sheetId="52" state="hidden" r:id="rId1"/>
    <sheet name="Qtr Electric Master" sheetId="42" r:id="rId2"/>
    <sheet name="Qtr Electric LMI" sheetId="44" r:id="rId3"/>
    <sheet name="Qtr Electric Business" sheetId="45" r:id="rId4"/>
    <sheet name="AP F - Secondary Metrics" sheetId="55" state="hidden" r:id="rId5"/>
    <sheet name="AP G - Transfer" sheetId="54" state="hidden" r:id="rId6"/>
    <sheet name="AP H - CostTest" sheetId="50" state="hidden" r:id="rId7"/>
    <sheet name="AP I - Program Changes" sheetId="59" state="hidden" r:id="rId8"/>
    <sheet name="JCPL" sheetId="46" state="hidden" r:id="rId9"/>
  </sheets>
  <externalReferences>
    <externalReference r:id="rId10"/>
  </externalReferences>
  <definedNames>
    <definedName name="Costs_Admin">'[1]d. Rpt C L wIncent-NonInc Splt'!$V$3:$V$37</definedName>
    <definedName name="Costs_Financing">'[1]d. Rpt C L wIncent-NonInc Splt'!$U$3:$U$37</definedName>
    <definedName name="Costs_Incentives">'[1]d. Rpt C L wIncent-NonInc Splt'!$T$3:$T$37</definedName>
    <definedName name="Costs_Sector">'[1]d. Rpt C L wIncent-NonInc Splt'!$Y$3:$Y$37</definedName>
    <definedName name="NJCT_Ancillary_Services">'[1]4.Model'!$CJ$5:$CJ$777</definedName>
    <definedName name="NJCT_Avoided_RECS">'[1]4.Model'!$CA$5:$CA$777</definedName>
    <definedName name="NJCT_Avoided_Replacement">'[1]4.Model'!$CK$5:$CK$777</definedName>
    <definedName name="NJCT_Avoided_TandD">'[1]4.Model'!$CF$5:$CF$777</definedName>
    <definedName name="NJCT_Capacity_DRIPE">'[1]4.Model'!$CI$5:$CI$777</definedName>
    <definedName name="NJCT_Electric_Cap">'[1]4.Model'!$BV$5:$BV$777</definedName>
    <definedName name="NJCT_Electric_CO2">'[1]4.Model'!$CG$5:$CG$777</definedName>
    <definedName name="NJCT_Electric_Energy_DRIPE">'[1]4.Model'!$BZ$5:$BZ$777</definedName>
    <definedName name="NJCT_Electric_Generation">'[1]4.Model'!$BU$5:$BU$777</definedName>
    <definedName name="NJCT_Gas_CO2">'[1]4.Model'!$CH$5:$CH$777</definedName>
    <definedName name="NJCT_Gas_Supply">'[1]4.Model'!$BW$5:$BW$777</definedName>
    <definedName name="NJCT_NEB">'[1]4.Model'!$CL$5:$CL$777</definedName>
    <definedName name="NJCT_Wholesale_Volatility">'[1]4.Model'!$CB$5:$CB$777</definedName>
    <definedName name="Participant_Electric_Bill_Savings">'[1]4.Model'!$CW$5:$CW$777</definedName>
    <definedName name="Participant_Gas_Bill_Savings">'[1]4.Model'!$CX$5:$CX$777</definedName>
    <definedName name="_xlnm.Print_Area" localSheetId="3">'Qtr Electric Business'!$A$1:$L$22</definedName>
    <definedName name="_xlnm.Print_Area" localSheetId="2">'Qtr Electric LMI'!$A$1:$J$31</definedName>
    <definedName name="_xlnm.Print_Area" localSheetId="1">'Qtr Electric Master'!$B$1:$R$48</definedName>
    <definedName name="RIM_Bill_Increase">'[1]4.Model'!$CZ$5:$CZ$777</definedName>
    <definedName name="RIM_Bill_Savings">'[1]4.Model'!$CY$5:$CY$777</definedName>
    <definedName name="Sector">'[1]4.Model'!$B$5:$B$777</definedName>
    <definedName name="SOC_Gas_DRIPE">'[1]4.Model'!$CO$5:$CO$777</definedName>
    <definedName name="SOC_JobsBenefit">'[1]4.Model'!$CT$5:$CT$777</definedName>
    <definedName name="SOC_SO2_NOx">'[1]4.Model'!$CS$5:$CS$777</definedName>
    <definedName name="Total_IC">'[1]4.Model'!$AA$5:$AA$777</definedName>
    <definedName name="TRC_Avoided_Capacity">'[1]4.Model'!$BI$5:$BI$777</definedName>
    <definedName name="TRC_Avoided_Gen">'[1]4.Model'!$BH$5:$BH$777</definedName>
    <definedName name="TRC_Avoided_REC">'[1]4.Model'!$BN$5:$BN$777</definedName>
    <definedName name="TRC_Avoided_Replacement">'[1]4.Model'!$BP$5:$BP$777</definedName>
    <definedName name="TRC_Avoided_TandD">'[1]4.Model'!$BT$5:$BT$777</definedName>
    <definedName name="TRC_Electric_Energy_and_Cap_DRIPE">'[1]4.Model'!$BM$5:$BM$777</definedName>
    <definedName name="TRC_Gas_Supply">'[1]4.Model'!$BJ$5:$BJ$777</definedName>
    <definedName name="TRC_Wholesale_Volatility">'[1]4.Model'!$BO$5:$BO$777</definedName>
    <definedName name="wrn.CFC._.QUARTER." localSheetId="6"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6"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3" hidden="1">'Qtr Electric Business'!#REF!</definedName>
    <definedName name="Z_E3A30FBC_675D_4AD8_9B2D_12956792A138_.wvu.Rows" localSheetId="2" hidden="1">'Qtr Electric LMI'!#REF!</definedName>
    <definedName name="Z_E3A30FBC_675D_4AD8_9B2D_12956792A138_.wvu.Rows" localSheetId="1" hidden="1">'Qtr Electric Master'!#REF!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46" l="1"/>
  <c r="J8" i="46" l="1"/>
  <c r="H8" i="55"/>
  <c r="I7" i="55"/>
  <c r="H7" i="55"/>
  <c r="E10" i="55" l="1"/>
  <c r="D10" i="55"/>
  <c r="E9" i="55"/>
  <c r="D9" i="55"/>
  <c r="C9" i="55"/>
  <c r="E8" i="55"/>
  <c r="D8" i="55"/>
  <c r="C8" i="55"/>
  <c r="E7" i="55"/>
  <c r="D7" i="55"/>
  <c r="C7" i="55"/>
  <c r="F10" i="46" l="1"/>
  <c r="J26" i="46"/>
  <c r="J24" i="46"/>
  <c r="J23" i="46"/>
  <c r="J22" i="46"/>
  <c r="J21" i="46"/>
  <c r="J20" i="46"/>
  <c r="J19" i="46"/>
  <c r="J18" i="46"/>
  <c r="J17" i="46"/>
  <c r="J15" i="46"/>
  <c r="J14" i="46"/>
  <c r="J13" i="46"/>
  <c r="J12" i="46"/>
  <c r="J11" i="46"/>
  <c r="J9" i="46"/>
  <c r="J7" i="46"/>
  <c r="J6" i="46"/>
  <c r="J5" i="46"/>
  <c r="J4" i="46"/>
  <c r="E9" i="46"/>
  <c r="I27" i="46" l="1"/>
  <c r="H27" i="46"/>
  <c r="F27" i="46"/>
  <c r="K26" i="46" l="1"/>
  <c r="K24" i="46"/>
  <c r="K23" i="46"/>
  <c r="K22" i="46"/>
  <c r="K21" i="46"/>
  <c r="K20" i="46"/>
  <c r="K19" i="46"/>
  <c r="K18" i="46"/>
  <c r="K17" i="46"/>
  <c r="K15" i="46"/>
  <c r="K14" i="46"/>
  <c r="K13" i="46"/>
  <c r="K12" i="46"/>
  <c r="K11" i="46"/>
  <c r="K9" i="46"/>
  <c r="K8" i="46"/>
  <c r="K7" i="46"/>
  <c r="K6" i="46"/>
  <c r="K5" i="46"/>
  <c r="K4" i="46"/>
  <c r="I26" i="46"/>
  <c r="I24" i="46"/>
  <c r="I23" i="46"/>
  <c r="I22" i="46"/>
  <c r="I21" i="46"/>
  <c r="I20" i="46"/>
  <c r="I19" i="46"/>
  <c r="I18" i="46"/>
  <c r="I17" i="46"/>
  <c r="I15" i="46"/>
  <c r="I14" i="46"/>
  <c r="I13" i="46"/>
  <c r="I12" i="46"/>
  <c r="I11" i="46"/>
  <c r="I9" i="46"/>
  <c r="I8" i="46"/>
  <c r="I7" i="46"/>
  <c r="I6" i="46"/>
  <c r="I5" i="46"/>
  <c r="I4" i="46"/>
  <c r="H26" i="46"/>
  <c r="H25" i="46"/>
  <c r="H20" i="46"/>
  <c r="H19" i="46"/>
  <c r="H18" i="46"/>
  <c r="H17" i="46"/>
  <c r="H15" i="46"/>
  <c r="H14" i="46"/>
  <c r="H11" i="46"/>
  <c r="H12" i="46"/>
  <c r="H13" i="46"/>
  <c r="H4" i="46"/>
  <c r="H5" i="46"/>
  <c r="H6" i="46"/>
  <c r="H7" i="46"/>
  <c r="H8" i="46"/>
  <c r="H9" i="46"/>
  <c r="F20" i="46"/>
  <c r="F19" i="46"/>
  <c r="F18" i="46"/>
  <c r="F17" i="46"/>
  <c r="F13" i="46"/>
  <c r="F12" i="46"/>
  <c r="F11" i="46"/>
  <c r="F26" i="46"/>
  <c r="F25" i="46"/>
  <c r="F16" i="46"/>
  <c r="E26" i="46"/>
  <c r="E19" i="46"/>
  <c r="E20" i="46"/>
  <c r="E18" i="46"/>
  <c r="E17" i="46"/>
  <c r="E14" i="46"/>
  <c r="E11" i="46"/>
  <c r="E12" i="46"/>
  <c r="E13" i="46"/>
  <c r="E4" i="46"/>
  <c r="E5" i="46"/>
  <c r="E6" i="46"/>
  <c r="E7" i="46"/>
  <c r="E8" i="46"/>
  <c r="G26" i="46"/>
  <c r="G24" i="46"/>
  <c r="G23" i="46"/>
  <c r="G22" i="46"/>
  <c r="G21" i="46"/>
  <c r="G20" i="46"/>
  <c r="G19" i="46"/>
  <c r="G18" i="46"/>
  <c r="G17" i="46"/>
  <c r="G15" i="46"/>
  <c r="G14" i="46"/>
  <c r="G13" i="46"/>
  <c r="G12" i="46"/>
  <c r="G11" i="46"/>
  <c r="G9" i="46"/>
  <c r="G8" i="46"/>
  <c r="G7" i="46"/>
  <c r="G6" i="46"/>
  <c r="G5" i="46"/>
  <c r="G4" i="46"/>
  <c r="E24" i="46"/>
  <c r="E23" i="46"/>
  <c r="E22" i="46"/>
  <c r="E21" i="46"/>
  <c r="E15" i="46"/>
  <c r="L8" i="45" l="1"/>
</calcChain>
</file>

<file path=xl/sharedStrings.xml><?xml version="1.0" encoding="utf-8"?>
<sst xmlns="http://schemas.openxmlformats.org/spreadsheetml/2006/main" count="462" uniqueCount="226">
  <si>
    <t>-</t>
  </si>
  <si>
    <t>Residential</t>
  </si>
  <si>
    <t>N/A</t>
  </si>
  <si>
    <t>Multifamily</t>
  </si>
  <si>
    <r>
      <t>Annual Energy Savings</t>
    </r>
    <r>
      <rPr>
        <vertAlign val="superscript"/>
        <sz val="9"/>
        <color indexed="9"/>
        <rFont val="Calibri"/>
        <family val="2"/>
        <scheme val="minor"/>
      </rPr>
      <t>1</t>
    </r>
  </si>
  <si>
    <t>Percent of Annual Target</t>
  </si>
  <si>
    <t>C&amp;I</t>
  </si>
  <si>
    <t>Sub Program or Offering</t>
  </si>
  <si>
    <t>HVAC</t>
  </si>
  <si>
    <t>Appliance Rebates</t>
  </si>
  <si>
    <t>Appliance Recycling</t>
  </si>
  <si>
    <t>Energy Efficient Kits</t>
  </si>
  <si>
    <t>Online Marketplace</t>
  </si>
  <si>
    <t>Quick Home Energy Check-Up</t>
  </si>
  <si>
    <t>Moderate Income Weatherization</t>
  </si>
  <si>
    <t>Home Energy Education &amp; Management</t>
  </si>
  <si>
    <t>Behavioral - Online Audits</t>
  </si>
  <si>
    <t>C&amp;I Direct Install</t>
  </si>
  <si>
    <t>Direct Install</t>
  </si>
  <si>
    <t>Energy Solutions for Business</t>
  </si>
  <si>
    <t>Prescriptive/Custom</t>
  </si>
  <si>
    <t>Home Optimization &amp; Peak Demand Reduction</t>
  </si>
  <si>
    <t>Lighting</t>
  </si>
  <si>
    <t>Table 8 -  Benefit-Cost Test Results</t>
  </si>
  <si>
    <t>Initial</t>
  </si>
  <si>
    <t>Final</t>
  </si>
  <si>
    <t>NJCT</t>
  </si>
  <si>
    <t>PCT</t>
  </si>
  <si>
    <t>PACT</t>
  </si>
  <si>
    <t>RIMT</t>
  </si>
  <si>
    <t>TRCT</t>
  </si>
  <si>
    <t>SCT</t>
  </si>
  <si>
    <t>Efficient Products</t>
  </si>
  <si>
    <t>Existing Homes</t>
  </si>
  <si>
    <r>
      <t>Home Optimization &amp; Peak Demand Reduction</t>
    </r>
    <r>
      <rPr>
        <vertAlign val="superscript"/>
        <sz val="9"/>
        <color theme="1"/>
        <rFont val="Calibri"/>
        <family val="2"/>
        <scheme val="minor"/>
      </rPr>
      <t>2</t>
    </r>
  </si>
  <si>
    <t>Portfolio</t>
  </si>
  <si>
    <r>
      <t>1</t>
    </r>
    <r>
      <rPr>
        <sz val="9"/>
        <color theme="1"/>
        <rFont val="Times New Roman"/>
        <family val="1"/>
      </rPr>
      <t>Initial values reflected in this table represent cost effectiveness scores as filed in JCP&amp;L’s EEC Plan.</t>
    </r>
  </si>
  <si>
    <r>
      <t>2</t>
    </r>
    <r>
      <rPr>
        <sz val="9"/>
        <color theme="1"/>
        <rFont val="Times New Roman"/>
        <family val="1"/>
      </rPr>
      <t>The Company plans to implement the Home Optimization &amp; Peak Demand Reduction program in 2023 as outlined in our filed Plan.</t>
    </r>
  </si>
  <si>
    <r>
      <t>3</t>
    </r>
    <r>
      <rPr>
        <sz val="9"/>
        <color theme="1"/>
        <rFont val="Times New Roman"/>
        <family val="1"/>
      </rPr>
      <t>PCT values are heavily influenced by programs designed with low or no out of pocket expenses to participants</t>
    </r>
  </si>
  <si>
    <t xml:space="preserve">In Word document only </t>
  </si>
  <si>
    <t>Appendix B - Energy Efficiency and PDR Savings Summary</t>
  </si>
  <si>
    <t>For Period Ending PY23Q1</t>
  </si>
  <si>
    <t xml:space="preserve"> </t>
  </si>
  <si>
    <t>Participation</t>
  </si>
  <si>
    <t>Actual Expenditures</t>
  </si>
  <si>
    <t>Ex Ante Energy Savings</t>
  </si>
  <si>
    <t>A</t>
  </si>
  <si>
    <t>B</t>
  </si>
  <si>
    <t>C</t>
  </si>
  <si>
    <t>D=C/B</t>
  </si>
  <si>
    <t>E</t>
  </si>
  <si>
    <t>F</t>
  </si>
  <si>
    <t>G</t>
  </si>
  <si>
    <t>H=G/F</t>
  </si>
  <si>
    <t>I</t>
  </si>
  <si>
    <t>J</t>
  </si>
  <si>
    <t>K</t>
  </si>
  <si>
    <t>L=K/J</t>
  </si>
  <si>
    <t>M</t>
  </si>
  <si>
    <t>N</t>
  </si>
  <si>
    <t>O</t>
  </si>
  <si>
    <t>P</t>
  </si>
  <si>
    <t xml:space="preserve"> Quarter</t>
  </si>
  <si>
    <t>Annual Forecasted Participation Number</t>
  </si>
  <si>
    <t>YTD Reported Participation Number</t>
  </si>
  <si>
    <t>YTD % of Annual Participants</t>
  </si>
  <si>
    <t xml:space="preserve"> Quarter Program Costs ($000)</t>
  </si>
  <si>
    <r>
      <t xml:space="preserve">Annual Forecasted Program Costs ($000) </t>
    </r>
    <r>
      <rPr>
        <vertAlign val="superscript"/>
        <sz val="9"/>
        <color rgb="FFFFFFFF"/>
        <rFont val="Calibri"/>
        <family val="2"/>
        <scheme val="minor"/>
      </rPr>
      <t>2</t>
    </r>
  </si>
  <si>
    <t>YTD Program Costs ($000)</t>
  </si>
  <si>
    <t>YTD % of Annual Budget</t>
  </si>
  <si>
    <t>Quarter Annual Retail Energy Savings (MWh)</t>
  </si>
  <si>
    <t>Annual Forecasted Retail Energy Savings (MWh)</t>
  </si>
  <si>
    <t>YTD Annual Retail Energy Savings (MWh)</t>
  </si>
  <si>
    <t>YTD % of Annual Energy Savings</t>
  </si>
  <si>
    <t>Quarter Wholesale Energy Savings (MWh)</t>
  </si>
  <si>
    <t>YTD Peak Demand Savings  (MW)</t>
  </si>
  <si>
    <t>Quarter Lifetime Retail Energy Savings (MWh)</t>
  </si>
  <si>
    <t>YTD Lifetime Retail Energy Savings (MWh)</t>
  </si>
  <si>
    <t>Residential Programs</t>
  </si>
  <si>
    <r>
      <t>Sub Program or Offering</t>
    </r>
    <r>
      <rPr>
        <b/>
        <vertAlign val="superscript"/>
        <sz val="11"/>
        <color theme="1"/>
        <rFont val="Calibri"/>
        <family val="2"/>
        <scheme val="minor"/>
      </rPr>
      <t>1</t>
    </r>
  </si>
  <si>
    <t>Efficient Products*</t>
  </si>
  <si>
    <t>HVAC*</t>
  </si>
  <si>
    <t>Appliance Rebates*</t>
  </si>
  <si>
    <t>Appliance Recycling*</t>
  </si>
  <si>
    <r>
      <t>Energy Efficient Kits</t>
    </r>
    <r>
      <rPr>
        <vertAlign val="superscript"/>
        <sz val="11"/>
        <color theme="1"/>
        <rFont val="Calibri"/>
        <family val="2"/>
        <scheme val="minor"/>
      </rPr>
      <t>3</t>
    </r>
    <r>
      <rPr>
        <sz val="11"/>
        <color theme="1"/>
        <rFont val="Calibri"/>
        <family val="2"/>
        <scheme val="minor"/>
      </rPr>
      <t>*</t>
    </r>
  </si>
  <si>
    <t>Lighting*</t>
  </si>
  <si>
    <t>Online Marketplace*</t>
  </si>
  <si>
    <t>Subtotal Efficient Products</t>
  </si>
  <si>
    <t>Home Performance with Energy Star*</t>
  </si>
  <si>
    <r>
      <t>Behavioral - Home Energy Reports</t>
    </r>
    <r>
      <rPr>
        <vertAlign val="superscript"/>
        <sz val="11"/>
        <color theme="1"/>
        <rFont val="Calibri"/>
        <family val="2"/>
        <scheme val="minor"/>
      </rPr>
      <t>3</t>
    </r>
  </si>
  <si>
    <t>Subtotal Home Energy Education &amp; Management</t>
  </si>
  <si>
    <t>Total Residential</t>
  </si>
  <si>
    <t>Business Programs</t>
  </si>
  <si>
    <t>Direct Install*</t>
  </si>
  <si>
    <t>Prescriptive/Custom*</t>
  </si>
  <si>
    <r>
      <t>Energy Management</t>
    </r>
    <r>
      <rPr>
        <vertAlign val="superscript"/>
        <sz val="11"/>
        <color theme="1"/>
        <rFont val="Calibri"/>
        <family val="2"/>
        <scheme val="minor"/>
      </rPr>
      <t>3</t>
    </r>
  </si>
  <si>
    <r>
      <t>Engineered Solutions</t>
    </r>
    <r>
      <rPr>
        <vertAlign val="superscript"/>
        <sz val="11"/>
        <color theme="1"/>
        <rFont val="Calibri"/>
        <family val="2"/>
        <scheme val="minor"/>
      </rPr>
      <t>3</t>
    </r>
  </si>
  <si>
    <t>Total Business</t>
  </si>
  <si>
    <t>Multifamily Programs</t>
  </si>
  <si>
    <t>Multifamily*</t>
  </si>
  <si>
    <t>HPwES*</t>
  </si>
  <si>
    <r>
      <t>Prescriptive/Custom</t>
    </r>
    <r>
      <rPr>
        <vertAlign val="superscript"/>
        <sz val="11"/>
        <color theme="1"/>
        <rFont val="Calibri"/>
        <family val="2"/>
        <scheme val="minor"/>
      </rPr>
      <t>3*</t>
    </r>
  </si>
  <si>
    <r>
      <t>Engineered Solutions</t>
    </r>
    <r>
      <rPr>
        <vertAlign val="superscript"/>
        <sz val="11"/>
        <color theme="1"/>
        <rFont val="Calibri"/>
        <family val="2"/>
        <scheme val="minor"/>
      </rPr>
      <t>3</t>
    </r>
    <r>
      <rPr>
        <sz val="11"/>
        <color theme="1"/>
        <rFont val="Calibri"/>
        <family val="2"/>
        <scheme val="minor"/>
      </rPr>
      <t>*</t>
    </r>
  </si>
  <si>
    <t>Subtotal Multi-Family</t>
  </si>
  <si>
    <t>Other Programs</t>
  </si>
  <si>
    <r>
      <t>Home Optimization &amp; Peak Demand Reduction</t>
    </r>
    <r>
      <rPr>
        <vertAlign val="superscript"/>
        <sz val="11"/>
        <color theme="1"/>
        <rFont val="Calibri"/>
        <family val="2"/>
        <scheme val="minor"/>
      </rPr>
      <t>3</t>
    </r>
  </si>
  <si>
    <t>Total Other</t>
  </si>
  <si>
    <r>
      <t>Supportive Costs Outside Portfolio</t>
    </r>
    <r>
      <rPr>
        <b/>
        <vertAlign val="superscript"/>
        <sz val="11"/>
        <color theme="1"/>
        <rFont val="Calibri"/>
        <family val="2"/>
        <scheme val="minor"/>
      </rPr>
      <t>4</t>
    </r>
  </si>
  <si>
    <t>Portfolio Total</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</si>
  <si>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listed as offerings were not forecast in the Company's EEPDR Plan and are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</si>
  <si>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</si>
  <si>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Was not offered during this reporting period; however start up costs may have been incurred</t>
    </r>
  </si>
  <si>
    <r>
      <rPr>
        <vertAlign val="superscript"/>
        <sz val="11"/>
        <color theme="1"/>
        <rFont val="Calibri"/>
        <family val="2"/>
        <scheme val="minor"/>
      </rPr>
      <t xml:space="preserve">4 </t>
    </r>
    <r>
      <rPr>
        <sz val="11"/>
        <color theme="1"/>
        <rFont val="Calibri"/>
        <family val="2"/>
        <scheme val="minor"/>
      </rPr>
      <t>Please note JCP&amp;L's EEPDR filing did not include supportive costs outside of portfolio</t>
    </r>
  </si>
  <si>
    <r>
      <rPr>
        <vertAlign val="superscript"/>
        <sz val="11"/>
        <rFont val="Calibri"/>
        <family val="2"/>
        <scheme val="minor"/>
      </rPr>
      <t>5</t>
    </r>
    <r>
      <rPr>
        <sz val="11"/>
        <rFont val="Calibri"/>
        <family val="2"/>
        <scheme val="minor"/>
      </rPr>
      <t>Individual line items or totals as listed in Appendix B may slightly differ due to rounding.</t>
    </r>
  </si>
  <si>
    <r>
      <rPr>
        <vertAlign val="superscript"/>
        <sz val="11"/>
        <color theme="1"/>
        <rFont val="Calibri"/>
        <family val="2"/>
        <scheme val="minor"/>
      </rPr>
      <t>6</t>
    </r>
    <r>
      <rPr>
        <sz val="11"/>
        <color theme="1"/>
        <rFont val="Calibri"/>
        <family val="2"/>
        <scheme val="minor"/>
      </rPr>
      <t>Wholesale savings at the gross wholesale level include retail savings plus marginal line losses, using approved line loss factor in utility’s tariff grossed up by 1.5, per the Avoided Cost Methodology in the NJ Cost Test .</t>
    </r>
  </si>
  <si>
    <t>* Denotes a core EE offering. Home Performance with Energy Star only includes non-LMI; the comparable program for LMI participants is Comfort Partners, which is jointly administered by the State and Utilities.</t>
  </si>
  <si>
    <t>Appendix C - Energy Efficiency and PDR Savings Summary - LMI</t>
  </si>
  <si>
    <t>Incentive Expenditures (Customer Rebates and Low/no-cost financing)</t>
  </si>
  <si>
    <t>D</t>
  </si>
  <si>
    <t>Reported Participation Number YTD</t>
  </si>
  <si>
    <r>
      <t>Reported Incentive Costs YTD ($000)</t>
    </r>
    <r>
      <rPr>
        <vertAlign val="superscript"/>
        <sz val="10"/>
        <color rgb="FFFFFFFF"/>
        <rFont val="Calibri"/>
        <family val="2"/>
        <scheme val="minor"/>
      </rPr>
      <t>3</t>
    </r>
  </si>
  <si>
    <t>Reported Retail Energy Savings YTD (MWh)</t>
  </si>
  <si>
    <t>LMI</t>
  </si>
  <si>
    <t>Non-LMI or Unverified</t>
  </si>
  <si>
    <r>
      <t>Home Performance with Energy Star</t>
    </r>
    <r>
      <rPr>
        <vertAlign val="superscript"/>
        <sz val="10"/>
        <rFont val="Calibri"/>
        <family val="2"/>
        <scheme val="minor"/>
      </rPr>
      <t>1</t>
    </r>
    <r>
      <rPr>
        <sz val="10"/>
        <color rgb="FFFF0000"/>
        <rFont val="Calibri"/>
        <family val="2"/>
        <scheme val="minor"/>
      </rPr>
      <t xml:space="preserve"> </t>
    </r>
  </si>
  <si>
    <t>Behavioral - Home Energy Reports</t>
  </si>
  <si>
    <r>
      <t>Sub Program or Offering</t>
    </r>
    <r>
      <rPr>
        <b/>
        <vertAlign val="superscript"/>
        <sz val="10"/>
        <color theme="1"/>
        <rFont val="Calibri"/>
        <family val="2"/>
        <scheme val="minor"/>
      </rPr>
      <t>1</t>
    </r>
  </si>
  <si>
    <t>Multi-Family</t>
  </si>
  <si>
    <t>HPwES</t>
  </si>
  <si>
    <t>Direct Installation/MF QHEC</t>
  </si>
  <si>
    <r>
      <rPr>
        <vertAlign val="superscript"/>
        <sz val="10"/>
        <rFont val="Calibri"/>
        <family val="2"/>
        <scheme val="minor"/>
      </rPr>
      <t xml:space="preserve">1 </t>
    </r>
    <r>
      <rPr>
        <sz val="10"/>
        <rFont val="Calibri"/>
        <family val="2"/>
        <scheme val="minor"/>
      </rPr>
      <t>Income-qualified customers are directed to participate through the Comfort Partners or Moderate Income Weatherization programs.</t>
    </r>
  </si>
  <si>
    <r>
      <rPr>
        <vertAlign val="superscript"/>
        <sz val="10"/>
        <color theme="1"/>
        <rFont val="Calibri"/>
        <family val="2"/>
        <scheme val="minor"/>
      </rPr>
      <t>2</t>
    </r>
    <r>
      <rPr>
        <sz val="10"/>
        <color theme="1"/>
        <rFont val="Calibri"/>
        <family val="2"/>
        <scheme val="minor"/>
      </rPr>
      <t>Individual line items or totals as listed in Appendix C may slightly differ due to rounding.</t>
    </r>
  </si>
  <si>
    <t>3LMI v. Non LMI incentive costs in certain instances may be estimated or may differ slightly from portfolio results as listed in table 6 due to the recognition of accrued financials at the time of reporting.</t>
  </si>
  <si>
    <t>Appendix D - Energy Efficiency and PDR Savings Summary - Business Class</t>
  </si>
  <si>
    <t>Reported Incentive Costs YTD ($000)</t>
  </si>
  <si>
    <t>Small Commercial</t>
  </si>
  <si>
    <t>Large Commercial</t>
  </si>
  <si>
    <t>Wholesale savings for table1:</t>
  </si>
  <si>
    <t>Energy Management</t>
  </si>
  <si>
    <t>Engineered Solutions</t>
  </si>
  <si>
    <r>
      <rPr>
        <vertAlign val="superscript"/>
        <sz val="10"/>
        <color theme="1"/>
        <rFont val="Calibri"/>
        <family val="2"/>
        <scheme val="minor"/>
      </rPr>
      <t>1</t>
    </r>
    <r>
      <rPr>
        <sz val="10"/>
        <color theme="1"/>
        <rFont val="Calibri"/>
        <family val="2"/>
        <scheme val="minor"/>
      </rPr>
      <t>Individual line items or totals as listed in Appendix D may slightly differ due to rounding.</t>
    </r>
  </si>
  <si>
    <r>
      <rPr>
        <vertAlign val="superscript"/>
        <sz val="10"/>
        <color theme="1"/>
        <rFont val="Calibri"/>
        <family val="2"/>
        <scheme val="minor"/>
      </rPr>
      <t>2</t>
    </r>
    <r>
      <rPr>
        <sz val="10"/>
        <color theme="1"/>
        <rFont val="Calibri"/>
        <family val="2"/>
        <scheme val="minor"/>
      </rPr>
      <t>LMI v. Non LMI incentive costs in certain instances may be estimated or may differ slightly from portfolio results as listed in table 6 due to the recognition of accrued financials at the time of reporting.</t>
    </r>
  </si>
  <si>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</si>
  <si>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</si>
  <si>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</si>
  <si>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</si>
  <si>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</si>
  <si>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Primary Metrics - 2020/21  TRM</t>
  </si>
  <si>
    <t>Secondary Metrics - 2022 TRM</t>
  </si>
  <si>
    <t>Annual Savings</t>
  </si>
  <si>
    <t>Lifetime Savings</t>
  </si>
  <si>
    <t>Figure A-1 - Program Year [2022] Portfolio-Level Annual Energy Savings – Primary vs. Seondary Metrics</t>
  </si>
  <si>
    <t>Reported Totals for Utility Administered Programs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</si>
  <si>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</si>
  <si>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</si>
  <si>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</si>
  <si>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r>
      <rPr>
        <b/>
        <vertAlign val="superscript"/>
        <sz val="9"/>
        <color theme="1"/>
        <rFont val="Times New Roman"/>
        <family val="1"/>
      </rPr>
      <t>2</t>
    </r>
    <r>
      <rPr>
        <sz val="9"/>
        <color theme="1"/>
        <rFont val="Times New Roman"/>
        <family val="1"/>
      </rPr>
      <t>Individual line items or totals as listed in this table may differ slightly due to rounding.</t>
    </r>
  </si>
  <si>
    <t>3Annual targets reflect estimate as values as filed in the Company's 9.25.20 filing "Energy Efficiency and Peak Demand Reduction Programs" Docket Nos. QO1901040, QO19060748 &amp; QO17091004.</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</si>
  <si>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</si>
  <si>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</si>
  <si>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</si>
  <si>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</si>
  <si>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Dth held for transfer</t>
  </si>
  <si>
    <t>Total</t>
  </si>
  <si>
    <t>Appendix H - Cost Effectiveness Test Details</t>
  </si>
  <si>
    <t>Business</t>
  </si>
  <si>
    <t>MF</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</si>
  <si>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</si>
  <si>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</si>
  <si>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</si>
  <si>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</si>
  <si>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</si>
  <si>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</si>
  <si>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</si>
  <si>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</si>
  <si>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</si>
  <si>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</si>
  <si>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</si>
  <si>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</si>
  <si>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</si>
  <si>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</si>
  <si>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</si>
  <si>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</si>
  <si>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</si>
  <si>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</si>
  <si>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</si>
  <si>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</si>
  <si>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</si>
  <si>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</si>
  <si>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</si>
  <si>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</si>
  <si>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</si>
  <si>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</si>
  <si>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</si>
  <si>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New Jersey Cost Test (NJCT)</t>
  </si>
  <si>
    <t>Lifetime Merit Order (DRIPE) Energy Benefits</t>
  </si>
  <si>
    <t>Lifetime Merit Order (DRIPE) Capacity Benefits</t>
  </si>
  <si>
    <t>Lifetime Avoided Ancillary Services Costs</t>
  </si>
  <si>
    <t>Lifetime Avoided Wholesale T&amp;D Costs</t>
  </si>
  <si>
    <t>Lifetime Emission Savings</t>
  </si>
  <si>
    <t>Lifetime Non Energy Benefits</t>
  </si>
  <si>
    <t>Total Benefit = 16+17+18+19+20+21+22+23+24+25</t>
  </si>
  <si>
    <t>Total Costs = 26+27+28</t>
  </si>
  <si>
    <t>Benefit Cost Ratio = (16+17+18+19+20+21+22+23+24+25)/(26+27+28)</t>
  </si>
  <si>
    <t>Sector</t>
  </si>
  <si>
    <t>Commercial</t>
  </si>
  <si>
    <t xml:space="preserve">Pilot Program </t>
  </si>
  <si>
    <t>Sub-Program</t>
  </si>
  <si>
    <t>JCPL</t>
  </si>
  <si>
    <t>Reporting Period</t>
  </si>
  <si>
    <t>FY-22Q4</t>
  </si>
  <si>
    <t>Program/Utility Information</t>
  </si>
  <si>
    <t>Participants</t>
  </si>
  <si>
    <r>
      <t xml:space="preserve">Budget &amp; Expenses </t>
    </r>
    <r>
      <rPr>
        <b/>
        <sz val="11"/>
        <color theme="1"/>
        <rFont val="Calibri"/>
        <family val="2"/>
        <scheme val="minor"/>
      </rPr>
      <t>($000)</t>
    </r>
  </si>
  <si>
    <t>Energy Savings YTD</t>
  </si>
  <si>
    <t>Utility</t>
  </si>
  <si>
    <t>Annual Budget</t>
  </si>
  <si>
    <t>Reported Incentive Costs YTD</t>
  </si>
  <si>
    <t>Reported Program Costs YTD</t>
  </si>
  <si>
    <t>Annual Electric Savings
(MWh)</t>
  </si>
  <si>
    <t>Lifetime Electric Savings
(MWh)</t>
  </si>
  <si>
    <t>Peak Demand Electric Savings
(MW)</t>
  </si>
  <si>
    <t>Annual Gas Savings
(Dtherm)</t>
  </si>
  <si>
    <t>Lifetime Gas Savings
(Dtherm)</t>
  </si>
  <si>
    <t>Energy Efficient Kits3</t>
  </si>
  <si>
    <t>Comfort Partners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</si>
</sst>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8" formatCode="_(* #,##0.0000_);_(* \(#,##0.0000\);_(* &quot;-&quot;??_);_(@_)"/>
    <numFmt numFmtId="169" formatCode="_(* #,##0.000_);_(* \(#,##0.000\);_(* &quot;-&quot;??_);_(@_)"/>
    <numFmt numFmtId="170" formatCode="0.0"/>
  </numFmts>
  <fonts count="4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b/>
      <sz val="10"/>
      <color indexed="9"/>
      <name val="Calibri"/>
      <family val="2"/>
      <scheme val="minor"/>
    </font>
    <font>
      <sz val="10"/>
      <color indexed="9"/>
      <name val="Calibri"/>
      <family val="2"/>
      <scheme val="minor"/>
    </font>
    <font>
      <vertAlign val="superscript"/>
      <sz val="10"/>
      <name val="Calibri"/>
      <family val="2"/>
      <scheme val="minor"/>
    </font>
    <font>
      <sz val="10"/>
      <color rgb="FFFF0000"/>
      <name val="Calibri"/>
      <family val="2"/>
      <scheme val="minor"/>
    </font>
    <font>
      <b/>
      <vertAlign val="superscript"/>
      <sz val="10"/>
      <color theme="1"/>
      <name val="Calibri"/>
      <family val="2"/>
      <scheme val="minor"/>
    </font>
    <font>
      <sz val="10"/>
      <name val="Calibri"/>
      <family val="2"/>
      <scheme val="minor"/>
    </font>
    <font>
      <vertAlign val="superscript"/>
      <sz val="9"/>
      <color indexed="9"/>
      <name val="Calibri"/>
      <family val="2"/>
      <scheme val="minor"/>
    </font>
    <font>
      <sz val="11"/>
      <name val="Arial Black"/>
      <family val="2"/>
    </font>
    <font>
      <b/>
      <sz val="11"/>
      <name val="Calibri "/>
    </font>
    <font>
      <sz val="12"/>
      <color rgb="FF000000"/>
      <name val="Times New Roman"/>
      <family val="1"/>
    </font>
    <font>
      <sz val="11"/>
      <color theme="1"/>
      <name val="Arial"/>
      <family val="2"/>
    </font>
    <font>
      <b/>
      <sz val="14"/>
      <color theme="1"/>
      <name val="Arial"/>
      <family val="2"/>
    </font>
    <font>
      <b/>
      <sz val="11"/>
      <color theme="1"/>
      <name val="Arial"/>
      <family val="2"/>
    </font>
    <font>
      <vertAlign val="superscript"/>
      <sz val="11"/>
      <color theme="1"/>
      <name val="Arial"/>
      <family val="2"/>
    </font>
    <font>
      <sz val="11"/>
      <name val="Arial"/>
      <family val="2"/>
    </font>
    <font>
      <b/>
      <sz val="14"/>
      <name val="Arial"/>
      <family val="2"/>
    </font>
    <font>
      <vertAlign val="superscript"/>
      <sz val="9"/>
      <color theme="1"/>
      <name val="Times New Roman"/>
      <family val="1"/>
    </font>
    <font>
      <sz val="9"/>
      <color theme="1"/>
      <name val="Times New Roman"/>
      <family val="1"/>
    </font>
    <font>
      <sz val="9"/>
      <color theme="1"/>
      <name val="Calibri"/>
      <family val="2"/>
      <scheme val="minor"/>
    </font>
    <font>
      <vertAlign val="superscript"/>
      <sz val="9"/>
      <color theme="1"/>
      <name val="Calibri"/>
      <family val="2"/>
      <scheme val="minor"/>
    </font>
    <font>
      <vertAlign val="superscript"/>
      <sz val="10"/>
      <color theme="1"/>
      <name val="Calibri"/>
      <family val="2"/>
      <scheme val="minor"/>
    </font>
    <font>
      <b/>
      <vertAlign val="superscript"/>
      <sz val="9"/>
      <color theme="1"/>
      <name val="Times New Roman"/>
      <family val="1"/>
    </font>
    <font>
      <sz val="14"/>
      <color theme="1"/>
      <name val="Calibri"/>
      <family val="2"/>
      <scheme val="minor"/>
    </font>
    <font>
      <vertAlign val="superscript"/>
      <sz val="10"/>
      <color rgb="FFFFFFFF"/>
      <name val="Calibri"/>
      <family val="2"/>
      <scheme val="minor"/>
    </font>
  </fonts>
  <fills count="22">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FFFF00"/>
        <bgColor indexed="64"/>
      </patternFill>
    </fill>
  </fills>
  <borders count="74">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 fillId="0" borderId="0"/>
    <xf numFmtId="0" fontId="23" fillId="0" borderId="0"/>
    <xf numFmtId="0" fontId="26" fillId="0" borderId="0"/>
  </cellStyleXfs>
  <cellXfs count="688">
    <xf numFmtId="0" fontId="0" fillId="0" borderId="0" xfId="0"/>
    <xf numFmtId="164" fontId="0" fillId="0" borderId="0" xfId="1" applyNumberFormat="1" applyFont="1"/>
    <xf numFmtId="43" fontId="0" fillId="0" borderId="0" xfId="1" applyFont="1"/>
    <xf numFmtId="165" fontId="0" fillId="0" borderId="0" xfId="2" applyNumberFormat="1" applyFont="1"/>
    <xf numFmtId="164" fontId="7" fillId="2" borderId="11" xfId="1" applyNumberFormat="1"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164" fontId="0" fillId="0" borderId="18" xfId="1" applyNumberFormat="1" applyFont="1" applyFill="1" applyBorder="1"/>
    <xf numFmtId="164" fontId="0" fillId="0" borderId="18" xfId="1" applyNumberFormat="1" applyFont="1" applyFill="1" applyBorder="1" applyAlignment="1">
      <alignment horizontal="right"/>
    </xf>
    <xf numFmtId="43" fontId="0" fillId="0" borderId="18" xfId="1" applyFont="1" applyFill="1" applyBorder="1"/>
    <xf numFmtId="164" fontId="0" fillId="0" borderId="13" xfId="1" applyNumberFormat="1" applyFont="1" applyFill="1" applyBorder="1"/>
    <xf numFmtId="164" fontId="0" fillId="0" borderId="8" xfId="1" applyNumberFormat="1" applyFont="1" applyFill="1" applyBorder="1" applyAlignment="1">
      <alignment horizontal="right"/>
    </xf>
    <xf numFmtId="0" fontId="3" fillId="3" borderId="23" xfId="0" applyFont="1" applyFill="1" applyBorder="1"/>
    <xf numFmtId="0" fontId="0" fillId="0" borderId="20" xfId="0" applyBorder="1"/>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0" fontId="2" fillId="0" borderId="0" xfId="0" applyFont="1"/>
    <xf numFmtId="165" fontId="2" fillId="0" borderId="0" xfId="2" applyNumberFormat="1" applyFont="1"/>
    <xf numFmtId="164" fontId="2" fillId="0" borderId="0" xfId="1" applyNumberFormat="1" applyFont="1"/>
    <xf numFmtId="0" fontId="7" fillId="2" borderId="1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43" fontId="0" fillId="0" borderId="25" xfId="1" applyFont="1" applyFill="1" applyBorder="1"/>
    <xf numFmtId="0" fontId="0" fillId="0" borderId="18" xfId="0" applyBorder="1"/>
    <xf numFmtId="0" fontId="3" fillId="3" borderId="13" xfId="0" applyFont="1" applyFill="1" applyBorder="1"/>
    <xf numFmtId="164" fontId="3" fillId="3" borderId="37" xfId="1" applyNumberFormat="1" applyFont="1" applyFill="1" applyBorder="1" applyAlignment="1"/>
    <xf numFmtId="164" fontId="7" fillId="2" borderId="12" xfId="1" applyNumberFormat="1"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3" xfId="1" applyNumberFormat="1" applyFont="1" applyFill="1" applyBorder="1" applyAlignment="1"/>
    <xf numFmtId="164" fontId="3" fillId="6" borderId="34" xfId="1" applyNumberFormat="1" applyFont="1" applyFill="1" applyBorder="1" applyAlignment="1"/>
    <xf numFmtId="164" fontId="3" fillId="6" borderId="37" xfId="1" applyNumberFormat="1" applyFont="1" applyFill="1" applyBorder="1" applyAlignment="1"/>
    <xf numFmtId="164" fontId="3" fillId="6" borderId="38" xfId="1" applyNumberFormat="1" applyFont="1" applyFill="1" applyBorder="1" applyAlignment="1"/>
    <xf numFmtId="0" fontId="3" fillId="3" borderId="37"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0" fillId="0" borderId="50" xfId="0" applyBorder="1" applyAlignment="1">
      <alignment horizontal="left" vertical="center" wrapText="1"/>
    </xf>
    <xf numFmtId="43" fontId="3" fillId="3" borderId="37" xfId="1" applyFont="1" applyFill="1" applyBorder="1" applyAlignment="1"/>
    <xf numFmtId="164" fontId="3" fillId="3" borderId="11" xfId="1" applyNumberFormat="1" applyFont="1" applyFill="1" applyBorder="1" applyAlignment="1"/>
    <xf numFmtId="164" fontId="0" fillId="0" borderId="7" xfId="1" applyNumberFormat="1" applyFont="1" applyFill="1" applyBorder="1"/>
    <xf numFmtId="164" fontId="0" fillId="0" borderId="19" xfId="1" applyNumberFormat="1" applyFont="1" applyFill="1" applyBorder="1" applyAlignment="1">
      <alignment horizontal="right"/>
    </xf>
    <xf numFmtId="164" fontId="3" fillId="3" borderId="11" xfId="1" applyNumberFormat="1" applyFont="1" applyFill="1" applyBorder="1" applyAlignment="1">
      <alignment horizontal="right"/>
    </xf>
    <xf numFmtId="0" fontId="0" fillId="0" borderId="2" xfId="0" applyBorder="1" applyAlignment="1">
      <alignment horizontal="left" vertical="center" wrapText="1"/>
    </xf>
    <xf numFmtId="0" fontId="3" fillId="3" borderId="55" xfId="0" applyFont="1" applyFill="1" applyBorder="1"/>
    <xf numFmtId="0" fontId="0" fillId="0" borderId="49" xfId="0" applyBorder="1" applyAlignment="1">
      <alignment vertical="center" wrapText="1"/>
    </xf>
    <xf numFmtId="164" fontId="0" fillId="0" borderId="1" xfId="1" applyNumberFormat="1" applyFont="1" applyFill="1" applyBorder="1"/>
    <xf numFmtId="164" fontId="0" fillId="0" borderId="29" xfId="1" applyNumberFormat="1" applyFont="1" applyFill="1" applyBorder="1"/>
    <xf numFmtId="0" fontId="3" fillId="3" borderId="52" xfId="0" applyFont="1" applyFill="1" applyBorder="1"/>
    <xf numFmtId="0" fontId="0" fillId="2" borderId="54" xfId="0" applyFill="1" applyBorder="1" applyAlignment="1">
      <alignment vertical="center" wrapText="1"/>
    </xf>
    <xf numFmtId="164" fontId="3" fillId="3" borderId="42" xfId="1" applyNumberFormat="1" applyFont="1" applyFill="1" applyBorder="1" applyAlignment="1"/>
    <xf numFmtId="0" fontId="0" fillId="2" borderId="58" xfId="0" applyFill="1" applyBorder="1" applyAlignment="1">
      <alignment vertical="center" wrapText="1"/>
    </xf>
    <xf numFmtId="164" fontId="3" fillId="3" borderId="56" xfId="1" applyNumberFormat="1" applyFont="1" applyFill="1" applyBorder="1" applyAlignment="1"/>
    <xf numFmtId="0" fontId="0" fillId="0" borderId="49" xfId="0" applyBorder="1"/>
    <xf numFmtId="0" fontId="3" fillId="3" borderId="47" xfId="0" applyFont="1" applyFill="1" applyBorder="1"/>
    <xf numFmtId="0" fontId="3" fillId="3" borderId="25" xfId="0" applyFont="1" applyFill="1" applyBorder="1"/>
    <xf numFmtId="164" fontId="3" fillId="3" borderId="26" xfId="1" applyNumberFormat="1" applyFont="1" applyFill="1" applyBorder="1" applyAlignment="1"/>
    <xf numFmtId="164" fontId="0" fillId="0" borderId="19" xfId="1" applyNumberFormat="1" applyFont="1" applyFill="1" applyBorder="1"/>
    <xf numFmtId="0" fontId="6" fillId="7" borderId="53"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0" fillId="0" borderId="14" xfId="0" applyBorder="1" applyAlignment="1">
      <alignment vertical="center" wrapText="1"/>
    </xf>
    <xf numFmtId="164" fontId="0" fillId="0" borderId="11" xfId="1" applyNumberFormat="1" applyFont="1" applyFill="1" applyBorder="1"/>
    <xf numFmtId="0" fontId="0" fillId="0" borderId="50" xfId="0" applyBorder="1"/>
    <xf numFmtId="0" fontId="0" fillId="9" borderId="50" xfId="0" applyFill="1" applyBorder="1"/>
    <xf numFmtId="43" fontId="0" fillId="8" borderId="13" xfId="1" applyFont="1" applyFill="1" applyBorder="1"/>
    <xf numFmtId="0" fontId="7" fillId="7" borderId="25" xfId="0" applyFont="1" applyFill="1" applyBorder="1" applyAlignment="1">
      <alignment horizontal="center" vertical="center" wrapText="1"/>
    </xf>
    <xf numFmtId="0" fontId="6" fillId="2" borderId="23"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0" fontId="7" fillId="7" borderId="23" xfId="0" applyFont="1" applyFill="1" applyBorder="1" applyAlignment="1">
      <alignment horizontal="center" vertical="center" wrapText="1"/>
    </xf>
    <xf numFmtId="164" fontId="0" fillId="0" borderId="20" xfId="1" applyNumberFormat="1" applyFont="1" applyBorder="1" applyAlignment="1">
      <alignment vertical="center"/>
    </xf>
    <xf numFmtId="164" fontId="0" fillId="0" borderId="18" xfId="1" applyNumberFormat="1" applyFont="1" applyBorder="1" applyAlignment="1">
      <alignment vertical="center"/>
    </xf>
    <xf numFmtId="164" fontId="0" fillId="8" borderId="10" xfId="1" applyNumberFormat="1" applyFont="1" applyFill="1" applyBorder="1" applyAlignment="1">
      <alignment vertical="center"/>
    </xf>
    <xf numFmtId="164" fontId="0" fillId="8" borderId="13" xfId="1" applyNumberFormat="1" applyFont="1" applyFill="1" applyBorder="1" applyAlignment="1">
      <alignment vertical="center"/>
    </xf>
    <xf numFmtId="164" fontId="0" fillId="8" borderId="13" xfId="1" applyNumberFormat="1" applyFont="1" applyFill="1" applyBorder="1" applyAlignment="1">
      <alignment horizontal="right"/>
    </xf>
    <xf numFmtId="164" fontId="0" fillId="0" borderId="55" xfId="1" applyNumberFormat="1" applyFont="1" applyBorder="1" applyAlignment="1">
      <alignment vertical="center"/>
    </xf>
    <xf numFmtId="164" fontId="0" fillId="0" borderId="48" xfId="1" applyNumberFormat="1" applyFont="1" applyBorder="1" applyAlignment="1">
      <alignment vertical="center"/>
    </xf>
    <xf numFmtId="164" fontId="0" fillId="0" borderId="40" xfId="1" applyNumberFormat="1" applyFont="1" applyFill="1" applyBorder="1" applyAlignment="1">
      <alignment horizontal="right"/>
    </xf>
    <xf numFmtId="164" fontId="0" fillId="0" borderId="27" xfId="1" applyNumberFormat="1" applyFont="1" applyBorder="1" applyAlignment="1">
      <alignment vertical="center"/>
    </xf>
    <xf numFmtId="164" fontId="0" fillId="0" borderId="28" xfId="1" applyNumberFormat="1" applyFont="1" applyFill="1" applyBorder="1" applyAlignment="1">
      <alignment horizontal="right"/>
    </xf>
    <xf numFmtId="164" fontId="0" fillId="0" borderId="8" xfId="1" applyNumberFormat="1" applyFont="1" applyBorder="1" applyAlignment="1">
      <alignment vertical="center"/>
    </xf>
    <xf numFmtId="164" fontId="0" fillId="0" borderId="13" xfId="1" applyNumberFormat="1" applyFont="1" applyBorder="1" applyAlignment="1">
      <alignment vertical="center"/>
    </xf>
    <xf numFmtId="164" fontId="3" fillId="3" borderId="52" xfId="1" applyNumberFormat="1" applyFont="1" applyFill="1" applyBorder="1"/>
    <xf numFmtId="164" fontId="3" fillId="3" borderId="10" xfId="1" applyNumberFormat="1" applyFont="1" applyFill="1" applyBorder="1"/>
    <xf numFmtId="164" fontId="0" fillId="0" borderId="40" xfId="1" applyNumberFormat="1" applyFont="1" applyBorder="1" applyAlignment="1">
      <alignment vertical="center"/>
    </xf>
    <xf numFmtId="164" fontId="0" fillId="0" borderId="28" xfId="1" applyNumberFormat="1" applyFont="1" applyBorder="1" applyAlignment="1">
      <alignment vertical="center"/>
    </xf>
    <xf numFmtId="164" fontId="3" fillId="3" borderId="37" xfId="1" applyNumberFormat="1" applyFont="1" applyFill="1" applyBorder="1"/>
    <xf numFmtId="164" fontId="0" fillId="0" borderId="10" xfId="1" applyNumberFormat="1" applyFont="1" applyBorder="1" applyAlignment="1">
      <alignment vertical="center"/>
    </xf>
    <xf numFmtId="164" fontId="3" fillId="3" borderId="34" xfId="1" applyNumberFormat="1" applyFont="1" applyFill="1" applyBorder="1"/>
    <xf numFmtId="164" fontId="0" fillId="0" borderId="23" xfId="1" applyNumberFormat="1" applyFont="1" applyBorder="1" applyAlignment="1">
      <alignment vertical="center"/>
    </xf>
    <xf numFmtId="164" fontId="0" fillId="0" borderId="25" xfId="1" applyNumberFormat="1" applyFont="1" applyBorder="1" applyAlignment="1">
      <alignment vertical="center"/>
    </xf>
    <xf numFmtId="164" fontId="3" fillId="3" borderId="23" xfId="1" applyNumberFormat="1" applyFont="1" applyFill="1" applyBorder="1"/>
    <xf numFmtId="164" fontId="3" fillId="3" borderId="25" xfId="1" applyNumberFormat="1" applyFont="1" applyFill="1" applyBorder="1"/>
    <xf numFmtId="164" fontId="0" fillId="0" borderId="20" xfId="1" applyNumberFormat="1" applyFont="1" applyBorder="1"/>
    <xf numFmtId="164" fontId="0" fillId="0" borderId="18" xfId="1" applyNumberFormat="1" applyFont="1" applyBorder="1"/>
    <xf numFmtId="164" fontId="3" fillId="3" borderId="13" xfId="1" applyNumberFormat="1" applyFont="1" applyFill="1" applyBorder="1"/>
    <xf numFmtId="164" fontId="0" fillId="0" borderId="30" xfId="1" applyNumberFormat="1" applyFont="1" applyBorder="1" applyAlignment="1">
      <alignment vertical="center"/>
    </xf>
    <xf numFmtId="0" fontId="7" fillId="7" borderId="13" xfId="1" applyNumberFormat="1" applyFont="1" applyFill="1" applyBorder="1" applyAlignment="1">
      <alignment horizontal="center" vertical="center" wrapText="1"/>
    </xf>
    <xf numFmtId="0" fontId="7" fillId="7" borderId="10" xfId="1" applyNumberFormat="1" applyFont="1" applyFill="1" applyBorder="1" applyAlignment="1">
      <alignment horizontal="center" vertical="center" wrapText="1"/>
    </xf>
    <xf numFmtId="166" fontId="0" fillId="2" borderId="58" xfId="1" applyNumberFormat="1" applyFont="1" applyFill="1" applyBorder="1" applyAlignment="1">
      <alignment vertical="center" wrapText="1"/>
    </xf>
    <xf numFmtId="166" fontId="0" fillId="0" borderId="13" xfId="1" applyNumberFormat="1" applyFont="1" applyFill="1" applyBorder="1"/>
    <xf numFmtId="166" fontId="3" fillId="3" borderId="25" xfId="1" applyNumberFormat="1" applyFont="1" applyFill="1" applyBorder="1"/>
    <xf numFmtId="166" fontId="0" fillId="0" borderId="18" xfId="1" applyNumberFormat="1" applyFont="1" applyFill="1" applyBorder="1"/>
    <xf numFmtId="166" fontId="3" fillId="3" borderId="13" xfId="1" applyNumberFormat="1" applyFont="1" applyFill="1" applyBorder="1" applyAlignment="1"/>
    <xf numFmtId="166" fontId="3" fillId="6" borderId="37" xfId="1" applyNumberFormat="1" applyFont="1" applyFill="1" applyBorder="1" applyAlignment="1"/>
    <xf numFmtId="164" fontId="7" fillId="2" borderId="24" xfId="1" applyNumberFormat="1" applyFont="1" applyFill="1" applyBorder="1" applyAlignment="1">
      <alignment horizontal="center" vertical="center" wrapText="1"/>
    </xf>
    <xf numFmtId="164" fontId="7" fillId="2" borderId="23" xfId="1" applyNumberFormat="1" applyFont="1" applyFill="1" applyBorder="1" applyAlignment="1">
      <alignment horizontal="center" vertical="center" wrapText="1"/>
    </xf>
    <xf numFmtId="164" fontId="0" fillId="2" borderId="58" xfId="1" applyNumberFormat="1" applyFont="1" applyFill="1" applyBorder="1" applyAlignment="1">
      <alignment vertical="center" wrapText="1"/>
    </xf>
    <xf numFmtId="164" fontId="0" fillId="0" borderId="41" xfId="1" applyNumberFormat="1" applyFont="1" applyBorder="1" applyAlignment="1">
      <alignment vertical="center"/>
    </xf>
    <xf numFmtId="164" fontId="0" fillId="0" borderId="12" xfId="1" applyNumberFormat="1" applyFont="1" applyBorder="1" applyAlignment="1">
      <alignment vertical="center"/>
    </xf>
    <xf numFmtId="164" fontId="0" fillId="0" borderId="25" xfId="1" applyNumberFormat="1" applyFont="1" applyFill="1" applyBorder="1" applyAlignment="1">
      <alignment horizontal="right"/>
    </xf>
    <xf numFmtId="166" fontId="0" fillId="0" borderId="8" xfId="1" applyNumberFormat="1" applyFont="1" applyFill="1" applyBorder="1"/>
    <xf numFmtId="164" fontId="7" fillId="2" borderId="26" xfId="1" applyNumberFormat="1" applyFont="1" applyFill="1" applyBorder="1" applyAlignment="1">
      <alignment horizontal="center" vertical="center" wrapText="1"/>
    </xf>
    <xf numFmtId="164" fontId="0" fillId="2" borderId="9" xfId="1" applyNumberFormat="1" applyFont="1" applyFill="1" applyBorder="1" applyAlignment="1">
      <alignment vertical="center" wrapText="1"/>
    </xf>
    <xf numFmtId="43" fontId="7" fillId="2" borderId="25" xfId="1" applyFont="1" applyFill="1" applyBorder="1" applyAlignment="1">
      <alignment horizontal="center" vertical="center" wrapText="1"/>
    </xf>
    <xf numFmtId="43" fontId="7" fillId="2" borderId="13" xfId="1" applyFont="1" applyFill="1" applyBorder="1" applyAlignment="1">
      <alignment horizontal="center" vertical="center" wrapText="1"/>
    </xf>
    <xf numFmtId="0" fontId="0" fillId="5" borderId="7" xfId="0" applyFill="1" applyBorder="1" applyAlignment="1">
      <alignment horizontal="left" vertical="center" wrapText="1"/>
    </xf>
    <xf numFmtId="0" fontId="0" fillId="5" borderId="19" xfId="0" applyFill="1" applyBorder="1" applyAlignment="1">
      <alignment horizontal="left" vertical="center" wrapText="1"/>
    </xf>
    <xf numFmtId="0" fontId="0" fillId="9" borderId="11" xfId="0" applyFill="1" applyBorder="1"/>
    <xf numFmtId="164" fontId="0" fillId="9" borderId="10" xfId="1" applyNumberFormat="1" applyFont="1" applyFill="1" applyBorder="1" applyAlignment="1">
      <alignment vertical="center"/>
    </xf>
    <xf numFmtId="164" fontId="0" fillId="9" borderId="13" xfId="1" applyNumberFormat="1" applyFont="1" applyFill="1" applyBorder="1" applyAlignment="1">
      <alignment vertical="center"/>
    </xf>
    <xf numFmtId="164" fontId="0" fillId="9" borderId="13" xfId="1" applyNumberFormat="1" applyFont="1" applyFill="1" applyBorder="1" applyAlignment="1">
      <alignment horizontal="right"/>
    </xf>
    <xf numFmtId="166" fontId="0" fillId="9" borderId="13" xfId="1" applyNumberFormat="1" applyFont="1" applyFill="1" applyBorder="1"/>
    <xf numFmtId="164" fontId="0" fillId="9" borderId="11" xfId="1" applyNumberFormat="1" applyFont="1" applyFill="1" applyBorder="1"/>
    <xf numFmtId="0" fontId="0" fillId="9" borderId="14" xfId="0" applyFill="1" applyBorder="1"/>
    <xf numFmtId="0" fontId="3" fillId="3" borderId="53" xfId="0" applyFont="1" applyFill="1" applyBorder="1"/>
    <xf numFmtId="0" fontId="3" fillId="3" borderId="44" xfId="0" applyFont="1" applyFill="1" applyBorder="1"/>
    <xf numFmtId="164" fontId="3" fillId="3" borderId="44" xfId="1" applyNumberFormat="1" applyFont="1" applyFill="1" applyBorder="1"/>
    <xf numFmtId="164" fontId="3" fillId="3" borderId="67" xfId="1" applyNumberFormat="1" applyFont="1" applyFill="1" applyBorder="1" applyAlignment="1"/>
    <xf numFmtId="166" fontId="3" fillId="3" borderId="25" xfId="1" applyNumberFormat="1" applyFont="1" applyFill="1" applyBorder="1" applyAlignment="1"/>
    <xf numFmtId="164" fontId="3" fillId="3" borderId="66" xfId="1" applyNumberFormat="1" applyFont="1" applyFill="1" applyBorder="1" applyAlignment="1"/>
    <xf numFmtId="0" fontId="0" fillId="2" borderId="2" xfId="0" applyFill="1" applyBorder="1" applyAlignment="1">
      <alignment vertical="center" wrapText="1"/>
    </xf>
    <xf numFmtId="164" fontId="0" fillId="2" borderId="4"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0" fillId="2" borderId="4" xfId="0" applyFill="1" applyBorder="1" applyAlignment="1">
      <alignment vertical="center" wrapText="1"/>
    </xf>
    <xf numFmtId="166" fontId="0" fillId="2" borderId="4" xfId="1" applyNumberFormat="1" applyFont="1" applyFill="1" applyBorder="1" applyAlignment="1">
      <alignment vertical="center" wrapText="1"/>
    </xf>
    <xf numFmtId="44" fontId="0" fillId="0" borderId="0" xfId="2" applyFont="1" applyFill="1" applyBorder="1" applyAlignment="1">
      <alignment horizontal="center"/>
    </xf>
    <xf numFmtId="0" fontId="3" fillId="3" borderId="2" xfId="0" applyFont="1" applyFill="1" applyBorder="1"/>
    <xf numFmtId="0" fontId="3" fillId="3" borderId="22" xfId="0" applyFont="1" applyFill="1" applyBorder="1"/>
    <xf numFmtId="0" fontId="3" fillId="3" borderId="3" xfId="0" applyFont="1" applyFill="1" applyBorder="1"/>
    <xf numFmtId="10" fontId="3" fillId="3" borderId="56" xfId="3" applyNumberFormat="1" applyFont="1" applyFill="1" applyBorder="1"/>
    <xf numFmtId="10" fontId="0" fillId="0" borderId="0" xfId="3" applyNumberFormat="1" applyFont="1"/>
    <xf numFmtId="10" fontId="7" fillId="7" borderId="26" xfId="3" applyNumberFormat="1" applyFont="1" applyFill="1" applyBorder="1" applyAlignment="1">
      <alignment horizontal="center" vertical="center" wrapText="1"/>
    </xf>
    <xf numFmtId="10" fontId="7" fillId="7" borderId="11" xfId="3" applyNumberFormat="1" applyFont="1" applyFill="1" applyBorder="1" applyAlignment="1">
      <alignment horizontal="center" vertical="center" wrapText="1"/>
    </xf>
    <xf numFmtId="10" fontId="0" fillId="0" borderId="7" xfId="3" applyNumberFormat="1" applyFont="1" applyBorder="1" applyAlignment="1">
      <alignment vertical="center"/>
    </xf>
    <xf numFmtId="10" fontId="0" fillId="0" borderId="1" xfId="3" applyNumberFormat="1" applyFont="1" applyBorder="1" applyAlignment="1">
      <alignment vertical="center"/>
    </xf>
    <xf numFmtId="10" fontId="0" fillId="0" borderId="29" xfId="3" applyNumberFormat="1" applyFont="1" applyBorder="1" applyAlignment="1">
      <alignment vertical="center"/>
    </xf>
    <xf numFmtId="10" fontId="0" fillId="2" borderId="4" xfId="3" applyNumberFormat="1" applyFont="1" applyFill="1" applyBorder="1" applyAlignment="1">
      <alignment vertical="center" wrapText="1"/>
    </xf>
    <xf numFmtId="10" fontId="3" fillId="3" borderId="66" xfId="3" applyNumberFormat="1" applyFont="1" applyFill="1" applyBorder="1"/>
    <xf numFmtId="10" fontId="3" fillId="3" borderId="38" xfId="3" applyNumberFormat="1" applyFont="1" applyFill="1" applyBorder="1"/>
    <xf numFmtId="10" fontId="0" fillId="9" borderId="11" xfId="3" applyNumberFormat="1" applyFont="1" applyFill="1" applyBorder="1" applyAlignment="1">
      <alignment vertical="center"/>
    </xf>
    <xf numFmtId="10" fontId="3" fillId="3" borderId="11" xfId="3" applyNumberFormat="1" applyFont="1" applyFill="1" applyBorder="1"/>
    <xf numFmtId="10" fontId="0" fillId="2" borderId="58" xfId="3" applyNumberFormat="1" applyFont="1" applyFill="1" applyBorder="1" applyAlignment="1">
      <alignment vertical="center" wrapText="1"/>
    </xf>
    <xf numFmtId="10" fontId="0" fillId="8" borderId="13" xfId="3" applyNumberFormat="1" applyFont="1" applyFill="1" applyBorder="1" applyAlignment="1">
      <alignment horizontal="right"/>
    </xf>
    <xf numFmtId="10" fontId="7" fillId="2" borderId="24" xfId="3" applyNumberFormat="1" applyFont="1" applyFill="1" applyBorder="1" applyAlignment="1">
      <alignment horizontal="center" vertical="center" wrapText="1"/>
    </xf>
    <xf numFmtId="10" fontId="7" fillId="2" borderId="12" xfId="3" applyNumberFormat="1" applyFont="1" applyFill="1" applyBorder="1" applyAlignment="1">
      <alignment horizontal="center" vertical="center" wrapText="1"/>
    </xf>
    <xf numFmtId="10" fontId="0" fillId="0" borderId="18" xfId="3" applyNumberFormat="1" applyFont="1" applyFill="1" applyBorder="1" applyAlignment="1">
      <alignment horizontal="right"/>
    </xf>
    <xf numFmtId="10" fontId="0" fillId="0" borderId="48" xfId="3" applyNumberFormat="1" applyFont="1" applyFill="1" applyBorder="1" applyAlignment="1">
      <alignment horizontal="right"/>
    </xf>
    <xf numFmtId="10" fontId="3" fillId="3" borderId="37" xfId="3" applyNumberFormat="1" applyFont="1" applyFill="1" applyBorder="1" applyAlignment="1"/>
    <xf numFmtId="10" fontId="3" fillId="3" borderId="25" xfId="3" applyNumberFormat="1" applyFont="1" applyFill="1" applyBorder="1" applyAlignment="1"/>
    <xf numFmtId="10" fontId="0" fillId="0" borderId="13" xfId="3" applyNumberFormat="1" applyFont="1" applyFill="1" applyBorder="1"/>
    <xf numFmtId="10" fontId="0" fillId="9" borderId="13" xfId="3" applyNumberFormat="1" applyFont="1" applyFill="1" applyBorder="1" applyAlignment="1">
      <alignment horizontal="right"/>
    </xf>
    <xf numFmtId="10" fontId="3" fillId="3" borderId="25" xfId="3" applyNumberFormat="1" applyFont="1" applyFill="1" applyBorder="1"/>
    <xf numFmtId="10" fontId="3" fillId="3" borderId="13" xfId="3" applyNumberFormat="1" applyFont="1" applyFill="1" applyBorder="1" applyAlignment="1"/>
    <xf numFmtId="10" fontId="3" fillId="6" borderId="37" xfId="3" applyNumberFormat="1" applyFont="1" applyFill="1" applyBorder="1" applyAlignment="1"/>
    <xf numFmtId="10" fontId="0" fillId="0" borderId="19" xfId="3" applyNumberFormat="1" applyFont="1" applyBorder="1" applyAlignment="1">
      <alignment horizontal="right" vertical="center"/>
    </xf>
    <xf numFmtId="10" fontId="0" fillId="0" borderId="11" xfId="3" applyNumberFormat="1" applyFont="1" applyBorder="1" applyAlignment="1">
      <alignment horizontal="right" vertical="center"/>
    </xf>
    <xf numFmtId="10" fontId="3" fillId="3" borderId="26" xfId="3" applyNumberFormat="1" applyFont="1" applyFill="1" applyBorder="1" applyAlignment="1">
      <alignment horizontal="right"/>
    </xf>
    <xf numFmtId="10" fontId="0" fillId="0" borderId="19" xfId="3" applyNumberFormat="1" applyFont="1" applyBorder="1" applyAlignment="1">
      <alignment horizontal="right"/>
    </xf>
    <xf numFmtId="10" fontId="0" fillId="8" borderId="11" xfId="3" applyNumberFormat="1" applyFont="1" applyFill="1" applyBorder="1" applyAlignment="1">
      <alignment horizontal="right" vertical="center"/>
    </xf>
    <xf numFmtId="10" fontId="3" fillId="3" borderId="56" xfId="3" applyNumberFormat="1" applyFont="1" applyFill="1" applyBorder="1" applyAlignment="1">
      <alignment horizontal="right"/>
    </xf>
    <xf numFmtId="0" fontId="0" fillId="2" borderId="4" xfId="0" applyFill="1" applyBorder="1" applyAlignment="1">
      <alignment horizontal="right" vertical="center" wrapText="1"/>
    </xf>
    <xf numFmtId="0" fontId="3" fillId="3" borderId="66" xfId="0" applyFont="1" applyFill="1" applyBorder="1" applyAlignment="1">
      <alignment horizontal="right"/>
    </xf>
    <xf numFmtId="164" fontId="0" fillId="2" borderId="4" xfId="1" applyNumberFormat="1" applyFont="1" applyFill="1" applyBorder="1" applyAlignment="1">
      <alignment horizontal="right" vertical="center" wrapText="1"/>
    </xf>
    <xf numFmtId="164" fontId="3" fillId="3" borderId="26" xfId="1" applyNumberFormat="1" applyFont="1" applyFill="1" applyBorder="1" applyAlignment="1">
      <alignment horizontal="right"/>
    </xf>
    <xf numFmtId="164" fontId="0" fillId="0" borderId="19" xfId="1" applyNumberFormat="1" applyFont="1" applyBorder="1" applyAlignment="1">
      <alignment horizontal="right"/>
    </xf>
    <xf numFmtId="164" fontId="0" fillId="10" borderId="8" xfId="1" applyNumberFormat="1" applyFont="1" applyFill="1" applyBorder="1" applyAlignment="1">
      <alignment vertical="center"/>
    </xf>
    <xf numFmtId="164" fontId="0" fillId="10" borderId="7" xfId="1" applyNumberFormat="1" applyFont="1" applyFill="1" applyBorder="1" applyAlignment="1">
      <alignment horizontal="right" vertical="center"/>
    </xf>
    <xf numFmtId="10" fontId="0" fillId="10" borderId="8" xfId="3" applyNumberFormat="1" applyFont="1" applyFill="1" applyBorder="1" applyAlignment="1">
      <alignment horizontal="right"/>
    </xf>
    <xf numFmtId="164" fontId="0" fillId="10" borderId="18" xfId="1" applyNumberFormat="1" applyFont="1" applyFill="1" applyBorder="1" applyAlignment="1">
      <alignment vertical="center"/>
    </xf>
    <xf numFmtId="164" fontId="0" fillId="10" borderId="19" xfId="1" applyNumberFormat="1" applyFont="1" applyFill="1" applyBorder="1" applyAlignment="1">
      <alignment horizontal="right" vertical="center"/>
    </xf>
    <xf numFmtId="10" fontId="0" fillId="10" borderId="19" xfId="3" applyNumberFormat="1" applyFont="1" applyFill="1" applyBorder="1" applyAlignment="1">
      <alignment horizontal="right" vertical="center"/>
    </xf>
    <xf numFmtId="10" fontId="0" fillId="10" borderId="18" xfId="3" applyNumberFormat="1" applyFont="1" applyFill="1" applyBorder="1" applyAlignment="1">
      <alignment horizontal="right"/>
    </xf>
    <xf numFmtId="164" fontId="0" fillId="10" borderId="25" xfId="1" applyNumberFormat="1" applyFont="1" applyFill="1" applyBorder="1" applyAlignment="1">
      <alignment vertical="center"/>
    </xf>
    <xf numFmtId="164" fontId="0" fillId="10" borderId="26" xfId="1" applyNumberFormat="1" applyFont="1" applyFill="1" applyBorder="1" applyAlignment="1">
      <alignment horizontal="right" vertical="center"/>
    </xf>
    <xf numFmtId="10" fontId="0" fillId="0" borderId="15" xfId="3" applyNumberFormat="1" applyFont="1" applyBorder="1" applyAlignment="1">
      <alignment vertical="center"/>
    </xf>
    <xf numFmtId="164" fontId="0" fillId="0" borderId="64" xfId="1" applyNumberFormat="1" applyFont="1" applyBorder="1" applyAlignment="1">
      <alignment vertical="center"/>
    </xf>
    <xf numFmtId="164" fontId="0" fillId="0" borderId="60" xfId="1" applyNumberFormat="1" applyFont="1" applyFill="1" applyBorder="1" applyAlignment="1">
      <alignment horizontal="right"/>
    </xf>
    <xf numFmtId="10" fontId="0" fillId="0" borderId="13" xfId="3" applyNumberFormat="1" applyFont="1" applyFill="1" applyBorder="1" applyAlignment="1">
      <alignment horizontal="right"/>
    </xf>
    <xf numFmtId="164" fontId="0" fillId="0" borderId="15" xfId="1" applyNumberFormat="1" applyFont="1" applyFill="1" applyBorder="1"/>
    <xf numFmtId="164" fontId="0" fillId="8" borderId="12" xfId="1" applyNumberFormat="1" applyFont="1" applyFill="1" applyBorder="1" applyAlignment="1">
      <alignment vertical="center"/>
    </xf>
    <xf numFmtId="10" fontId="0" fillId="10" borderId="25" xfId="3" applyNumberFormat="1" applyFont="1" applyFill="1" applyBorder="1" applyAlignment="1">
      <alignment horizontal="right" vertical="center"/>
    </xf>
    <xf numFmtId="164" fontId="3" fillId="3" borderId="21" xfId="1" applyNumberFormat="1" applyFont="1" applyFill="1" applyBorder="1"/>
    <xf numFmtId="164" fontId="3" fillId="3" borderId="22" xfId="1" applyNumberFormat="1" applyFont="1" applyFill="1" applyBorder="1"/>
    <xf numFmtId="10" fontId="3" fillId="3" borderId="22" xfId="3" applyNumberFormat="1" applyFont="1" applyFill="1" applyBorder="1"/>
    <xf numFmtId="166" fontId="3" fillId="3" borderId="22" xfId="1" applyNumberFormat="1" applyFont="1" applyFill="1" applyBorder="1"/>
    <xf numFmtId="164" fontId="3" fillId="3" borderId="61" xfId="1" applyNumberFormat="1" applyFont="1" applyFill="1" applyBorder="1" applyAlignment="1"/>
    <xf numFmtId="164" fontId="10" fillId="0" borderId="8" xfId="1" applyNumberFormat="1" applyFont="1" applyFill="1" applyBorder="1" applyAlignment="1">
      <alignment vertical="center"/>
    </xf>
    <xf numFmtId="164" fontId="10" fillId="0" borderId="18"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20" xfId="1" applyNumberFormat="1" applyFont="1" applyFill="1" applyBorder="1" applyAlignment="1">
      <alignment vertical="center"/>
    </xf>
    <xf numFmtId="9" fontId="0" fillId="0" borderId="28" xfId="3" applyFont="1" applyBorder="1" applyAlignment="1">
      <alignment horizontal="right" vertical="center"/>
    </xf>
    <xf numFmtId="9" fontId="0" fillId="8" borderId="35" xfId="3" applyFont="1" applyFill="1" applyBorder="1" applyAlignment="1">
      <alignment horizontal="right" vertical="center"/>
    </xf>
    <xf numFmtId="9" fontId="0" fillId="0" borderId="18" xfId="3" applyFont="1" applyFill="1" applyBorder="1" applyAlignment="1">
      <alignment horizontal="right"/>
    </xf>
    <xf numFmtId="9" fontId="0" fillId="8" borderId="13" xfId="3" applyFont="1" applyFill="1" applyBorder="1" applyAlignment="1">
      <alignment horizontal="right"/>
    </xf>
    <xf numFmtId="43" fontId="3" fillId="3" borderId="13" xfId="1" applyFont="1" applyFill="1" applyBorder="1"/>
    <xf numFmtId="164" fontId="0" fillId="10" borderId="8" xfId="1" applyNumberFormat="1" applyFont="1" applyFill="1" applyBorder="1" applyAlignment="1">
      <alignment horizontal="right"/>
    </xf>
    <xf numFmtId="166" fontId="0" fillId="10" borderId="8" xfId="1" applyNumberFormat="1" applyFont="1" applyFill="1" applyBorder="1"/>
    <xf numFmtId="10" fontId="3" fillId="4" borderId="38" xfId="3" applyNumberFormat="1" applyFont="1" applyFill="1" applyBorder="1" applyAlignment="1">
      <alignment horizontal="right"/>
    </xf>
    <xf numFmtId="10" fontId="3" fillId="3" borderId="13" xfId="3" applyNumberFormat="1" applyFont="1" applyFill="1" applyBorder="1" applyAlignment="1">
      <alignment horizontal="right"/>
    </xf>
    <xf numFmtId="164" fontId="0" fillId="0" borderId="8" xfId="1" applyNumberFormat="1" applyFont="1" applyFill="1" applyBorder="1" applyAlignment="1">
      <alignment vertical="center"/>
    </xf>
    <xf numFmtId="164" fontId="0" fillId="0" borderId="24" xfId="1" applyNumberFormat="1" applyFont="1" applyBorder="1" applyAlignment="1">
      <alignment vertical="center"/>
    </xf>
    <xf numFmtId="10" fontId="0" fillId="0" borderId="25" xfId="3" applyNumberFormat="1" applyFont="1" applyFill="1" applyBorder="1" applyAlignment="1">
      <alignment horizontal="right"/>
    </xf>
    <xf numFmtId="164" fontId="0" fillId="0" borderId="26" xfId="1" applyNumberFormat="1" applyFont="1" applyFill="1" applyBorder="1" applyAlignment="1">
      <alignment horizontal="right"/>
    </xf>
    <xf numFmtId="164" fontId="0" fillId="0" borderId="2" xfId="1" applyNumberFormat="1" applyFont="1" applyBorder="1" applyAlignment="1">
      <alignment vertical="center"/>
    </xf>
    <xf numFmtId="164" fontId="0" fillId="0" borderId="22" xfId="1" applyNumberFormat="1" applyFont="1" applyBorder="1" applyAlignment="1">
      <alignment vertical="center"/>
    </xf>
    <xf numFmtId="164" fontId="0" fillId="0" borderId="4" xfId="1" applyNumberFormat="1" applyFont="1" applyFill="1" applyBorder="1" applyAlignment="1">
      <alignment horizontal="right"/>
    </xf>
    <xf numFmtId="10" fontId="0" fillId="0" borderId="22" xfId="3" applyNumberFormat="1" applyFont="1" applyFill="1" applyBorder="1" applyAlignment="1">
      <alignment horizontal="right"/>
    </xf>
    <xf numFmtId="164" fontId="0" fillId="0" borderId="3" xfId="1" applyNumberFormat="1" applyFont="1" applyFill="1" applyBorder="1"/>
    <xf numFmtId="164" fontId="0" fillId="0" borderId="25" xfId="1" applyNumberFormat="1" applyFont="1" applyFill="1" applyBorder="1" applyAlignment="1">
      <alignment vertical="center"/>
    </xf>
    <xf numFmtId="164" fontId="0" fillId="0" borderId="28" xfId="1" applyNumberFormat="1" applyFont="1" applyFill="1" applyBorder="1" applyAlignment="1">
      <alignment vertical="center"/>
    </xf>
    <xf numFmtId="164" fontId="2" fillId="0" borderId="68" xfId="1" applyNumberFormat="1" applyFont="1" applyBorder="1"/>
    <xf numFmtId="10" fontId="2" fillId="0" borderId="68" xfId="3" applyNumberFormat="1" applyFont="1" applyBorder="1"/>
    <xf numFmtId="43" fontId="2" fillId="0" borderId="68" xfId="1" applyFont="1" applyBorder="1"/>
    <xf numFmtId="0" fontId="10" fillId="0" borderId="68" xfId="0" applyFont="1" applyBorder="1"/>
    <xf numFmtId="0" fontId="2" fillId="0" borderId="68" xfId="0" applyFont="1" applyBorder="1"/>
    <xf numFmtId="164" fontId="0" fillId="0" borderId="68" xfId="1" applyNumberFormat="1" applyFont="1" applyBorder="1"/>
    <xf numFmtId="10" fontId="0" fillId="0" borderId="68" xfId="3" applyNumberFormat="1" applyFont="1" applyBorder="1"/>
    <xf numFmtId="43" fontId="0" fillId="0" borderId="68" xfId="1" applyFont="1" applyBorder="1"/>
    <xf numFmtId="0" fontId="10" fillId="0" borderId="69" xfId="0" applyFont="1" applyBorder="1"/>
    <xf numFmtId="0" fontId="2" fillId="0" borderId="69" xfId="0" applyFont="1" applyBorder="1"/>
    <xf numFmtId="10" fontId="2" fillId="0" borderId="69" xfId="3" applyNumberFormat="1" applyFont="1" applyFill="1" applyBorder="1"/>
    <xf numFmtId="164" fontId="2" fillId="0" borderId="69" xfId="1" applyNumberFormat="1" applyFont="1" applyFill="1" applyBorder="1"/>
    <xf numFmtId="164" fontId="2" fillId="0" borderId="69" xfId="1" applyNumberFormat="1" applyFont="1" applyBorder="1"/>
    <xf numFmtId="10" fontId="2" fillId="0" borderId="69" xfId="3" applyNumberFormat="1" applyFont="1" applyBorder="1"/>
    <xf numFmtId="43" fontId="2" fillId="0" borderId="69" xfId="1" applyFont="1" applyBorder="1"/>
    <xf numFmtId="164" fontId="10" fillId="0" borderId="6" xfId="1" applyNumberFormat="1" applyFont="1" applyFill="1" applyBorder="1" applyAlignment="1">
      <alignment vertical="center"/>
    </xf>
    <xf numFmtId="164" fontId="10" fillId="0" borderId="20" xfId="1" applyNumberFormat="1" applyFont="1" applyFill="1" applyBorder="1" applyAlignment="1">
      <alignment vertical="center"/>
    </xf>
    <xf numFmtId="43" fontId="0" fillId="8" borderId="13" xfId="1" applyFont="1" applyFill="1" applyBorder="1" applyAlignment="1">
      <alignment vertical="center"/>
    </xf>
    <xf numFmtId="0" fontId="4" fillId="5" borderId="0" xfId="0" applyFont="1" applyFill="1"/>
    <xf numFmtId="0" fontId="0" fillId="5" borderId="0" xfId="0" applyFill="1"/>
    <xf numFmtId="10" fontId="0" fillId="5" borderId="0" xfId="3" applyNumberFormat="1" applyFont="1" applyFill="1"/>
    <xf numFmtId="164" fontId="0" fillId="5" borderId="0" xfId="1" applyNumberFormat="1" applyFont="1" applyFill="1"/>
    <xf numFmtId="43" fontId="0" fillId="5" borderId="0" xfId="1" applyFont="1" applyFill="1"/>
    <xf numFmtId="0" fontId="5" fillId="5" borderId="0" xfId="0" applyFont="1" applyFill="1"/>
    <xf numFmtId="10" fontId="5" fillId="5" borderId="0" xfId="3" applyNumberFormat="1" applyFont="1" applyFill="1"/>
    <xf numFmtId="164" fontId="5" fillId="5" borderId="0" xfId="1" applyNumberFormat="1" applyFont="1" applyFill="1"/>
    <xf numFmtId="43" fontId="2" fillId="5" borderId="0" xfId="1" applyFont="1" applyFill="1"/>
    <xf numFmtId="0" fontId="0" fillId="5" borderId="68" xfId="0" applyFill="1" applyBorder="1"/>
    <xf numFmtId="10" fontId="0" fillId="5" borderId="68" xfId="3" applyNumberFormat="1" applyFont="1" applyFill="1" applyBorder="1"/>
    <xf numFmtId="164" fontId="0" fillId="5" borderId="68" xfId="1" applyNumberFormat="1" applyFont="1" applyFill="1" applyBorder="1"/>
    <xf numFmtId="0" fontId="10" fillId="5" borderId="68" xfId="0" applyFont="1" applyFill="1" applyBorder="1"/>
    <xf numFmtId="0" fontId="2" fillId="5" borderId="0" xfId="0" applyFont="1" applyFill="1"/>
    <xf numFmtId="10" fontId="0" fillId="0" borderId="1" xfId="3" applyNumberFormat="1" applyFont="1" applyBorder="1" applyAlignment="1">
      <alignment horizontal="right" vertical="center"/>
    </xf>
    <xf numFmtId="10" fontId="0" fillId="0" borderId="7" xfId="3" applyNumberFormat="1" applyFont="1" applyBorder="1" applyAlignment="1">
      <alignment horizontal="right" vertical="center"/>
    </xf>
    <xf numFmtId="10" fontId="3" fillId="3" borderId="38" xfId="3" applyNumberFormat="1" applyFont="1" applyFill="1" applyBorder="1" applyAlignment="1">
      <alignment horizontal="right"/>
    </xf>
    <xf numFmtId="0" fontId="14" fillId="5" borderId="0" xfId="0" applyFont="1" applyFill="1"/>
    <xf numFmtId="0" fontId="15" fillId="5" borderId="0" xfId="0" applyFont="1" applyFill="1"/>
    <xf numFmtId="164" fontId="14" fillId="5" borderId="0" xfId="1" applyNumberFormat="1" applyFont="1" applyFill="1"/>
    <xf numFmtId="165" fontId="14" fillId="0" borderId="0" xfId="2" applyNumberFormat="1" applyFont="1" applyFill="1" applyBorder="1"/>
    <xf numFmtId="0" fontId="14" fillId="0" borderId="0" xfId="0" applyFont="1"/>
    <xf numFmtId="164" fontId="14" fillId="0" borderId="0" xfId="1" applyNumberFormat="1" applyFont="1" applyFill="1" applyBorder="1"/>
    <xf numFmtId="9" fontId="14" fillId="0" borderId="0" xfId="3" applyFont="1" applyFill="1" applyBorder="1"/>
    <xf numFmtId="0" fontId="16" fillId="7" borderId="40" xfId="0" applyFont="1" applyFill="1" applyBorder="1" applyAlignment="1">
      <alignment horizontal="center" vertical="center" wrapText="1"/>
    </xf>
    <xf numFmtId="0" fontId="16" fillId="0" borderId="0" xfId="0" applyFont="1" applyAlignment="1">
      <alignment vertical="center"/>
    </xf>
    <xf numFmtId="0" fontId="16" fillId="7" borderId="53"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2" borderId="21"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61" xfId="0" applyFont="1" applyFill="1" applyBorder="1" applyAlignment="1">
      <alignment horizontal="center" vertical="center" wrapText="1"/>
    </xf>
    <xf numFmtId="0" fontId="17" fillId="2" borderId="21" xfId="0" applyFont="1" applyFill="1" applyBorder="1" applyAlignment="1">
      <alignment horizontal="center" vertical="center" wrapText="1"/>
    </xf>
    <xf numFmtId="164" fontId="17" fillId="2" borderId="61" xfId="1" applyNumberFormat="1"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5" fillId="3" borderId="55" xfId="0" applyFont="1" applyFill="1" applyBorder="1"/>
    <xf numFmtId="0" fontId="15" fillId="3" borderId="45" xfId="0" applyFont="1" applyFill="1" applyBorder="1"/>
    <xf numFmtId="164" fontId="14" fillId="5" borderId="0" xfId="1" applyNumberFormat="1" applyFont="1" applyFill="1" applyBorder="1"/>
    <xf numFmtId="0" fontId="14" fillId="0" borderId="5" xfId="0" applyFont="1" applyBorder="1" applyAlignment="1">
      <alignment horizontal="left" vertical="center" wrapText="1"/>
    </xf>
    <xf numFmtId="165" fontId="14" fillId="0" borderId="0" xfId="2" applyNumberFormat="1" applyFont="1" applyFill="1" applyBorder="1" applyAlignment="1">
      <alignment horizontal="center"/>
    </xf>
    <xf numFmtId="0" fontId="14" fillId="0" borderId="49" xfId="0" applyFont="1" applyBorder="1"/>
    <xf numFmtId="164" fontId="14" fillId="0" borderId="27" xfId="1" applyNumberFormat="1" applyFont="1" applyBorder="1" applyAlignment="1">
      <alignment vertical="center"/>
    </xf>
    <xf numFmtId="164" fontId="14" fillId="0" borderId="19" xfId="1" applyNumberFormat="1" applyFont="1" applyBorder="1" applyAlignment="1">
      <alignment vertical="center"/>
    </xf>
    <xf numFmtId="0" fontId="14" fillId="0" borderId="49" xfId="0" applyFont="1" applyBorder="1" applyAlignment="1">
      <alignment vertical="center" wrapText="1"/>
    </xf>
    <xf numFmtId="164" fontId="14" fillId="0" borderId="19" xfId="1" applyNumberFormat="1" applyFont="1" applyFill="1" applyBorder="1" applyAlignment="1">
      <alignment vertical="center"/>
    </xf>
    <xf numFmtId="0" fontId="14" fillId="0" borderId="50" xfId="0" applyFont="1" applyBorder="1"/>
    <xf numFmtId="164" fontId="14" fillId="0" borderId="20" xfId="1" applyNumberFormat="1" applyFont="1" applyBorder="1" applyAlignment="1">
      <alignment vertical="center"/>
    </xf>
    <xf numFmtId="0" fontId="14" fillId="9" borderId="50" xfId="0" applyFont="1" applyFill="1" applyBorder="1"/>
    <xf numFmtId="164" fontId="14" fillId="9" borderId="64" xfId="1" applyNumberFormat="1" applyFont="1" applyFill="1" applyBorder="1" applyAlignment="1">
      <alignment vertical="center"/>
    </xf>
    <xf numFmtId="164" fontId="14" fillId="9" borderId="11" xfId="1" applyNumberFormat="1" applyFont="1" applyFill="1" applyBorder="1" applyAlignment="1">
      <alignment vertical="center"/>
    </xf>
    <xf numFmtId="164" fontId="14" fillId="9" borderId="19" xfId="1" applyNumberFormat="1" applyFont="1" applyFill="1" applyBorder="1" applyAlignment="1">
      <alignment vertical="center"/>
    </xf>
    <xf numFmtId="164" fontId="14" fillId="0" borderId="55" xfId="1" applyNumberFormat="1" applyFont="1" applyBorder="1" applyAlignment="1">
      <alignment horizontal="center" vertical="center"/>
    </xf>
    <xf numFmtId="164" fontId="14" fillId="0" borderId="62" xfId="1" applyNumberFormat="1" applyFont="1" applyBorder="1" applyAlignment="1">
      <alignment horizontal="right" vertical="center"/>
    </xf>
    <xf numFmtId="0" fontId="14" fillId="0" borderId="50" xfId="0" applyFont="1" applyBorder="1" applyAlignment="1">
      <alignment horizontal="left" vertical="center" wrapText="1"/>
    </xf>
    <xf numFmtId="164" fontId="14" fillId="0" borderId="33" xfId="1" applyNumberFormat="1" applyFont="1" applyBorder="1" applyAlignment="1">
      <alignment horizontal="right" vertical="center"/>
    </xf>
    <xf numFmtId="0" fontId="14" fillId="0" borderId="49" xfId="0" applyFont="1" applyBorder="1" applyAlignment="1">
      <alignment horizontal="left" vertical="center" wrapText="1"/>
    </xf>
    <xf numFmtId="164" fontId="14" fillId="0" borderId="64" xfId="1" applyNumberFormat="1" applyFont="1" applyBorder="1" applyAlignment="1">
      <alignment vertical="center"/>
    </xf>
    <xf numFmtId="164" fontId="14" fillId="0" borderId="35" xfId="1" applyNumberFormat="1" applyFont="1" applyBorder="1" applyAlignment="1">
      <alignment horizontal="right" vertical="center"/>
    </xf>
    <xf numFmtId="164" fontId="14" fillId="0" borderId="6" xfId="1" applyNumberFormat="1" applyFont="1" applyBorder="1" applyAlignment="1">
      <alignment vertical="center"/>
    </xf>
    <xf numFmtId="164" fontId="14" fillId="0" borderId="7" xfId="1" applyNumberFormat="1" applyFont="1" applyBorder="1" applyAlignment="1">
      <alignment horizontal="right" vertical="center"/>
    </xf>
    <xf numFmtId="166" fontId="14" fillId="5" borderId="0" xfId="1" applyNumberFormat="1" applyFont="1" applyFill="1" applyBorder="1"/>
    <xf numFmtId="164" fontId="15" fillId="3" borderId="10" xfId="1" applyNumberFormat="1" applyFont="1" applyFill="1" applyBorder="1"/>
    <xf numFmtId="164" fontId="15" fillId="3" borderId="11" xfId="1" applyNumberFormat="1" applyFont="1" applyFill="1" applyBorder="1"/>
    <xf numFmtId="164" fontId="15" fillId="3" borderId="11" xfId="1" applyNumberFormat="1" applyFont="1" applyFill="1" applyBorder="1" applyAlignment="1"/>
    <xf numFmtId="0" fontId="14" fillId="2" borderId="6" xfId="0" applyFont="1" applyFill="1" applyBorder="1" applyAlignment="1">
      <alignment vertical="center" wrapText="1"/>
    </xf>
    <xf numFmtId="0" fontId="14" fillId="2" borderId="32" xfId="0" applyFont="1" applyFill="1" applyBorder="1" applyAlignment="1">
      <alignment vertical="center" wrapText="1"/>
    </xf>
    <xf numFmtId="0" fontId="15" fillId="3" borderId="23" xfId="0" applyFont="1" applyFill="1" applyBorder="1"/>
    <xf numFmtId="0" fontId="15" fillId="3" borderId="25" xfId="0" applyFont="1" applyFill="1" applyBorder="1"/>
    <xf numFmtId="164" fontId="15" fillId="3" borderId="23" xfId="1" applyNumberFormat="1" applyFont="1" applyFill="1" applyBorder="1"/>
    <xf numFmtId="164" fontId="15" fillId="3" borderId="63" xfId="1" applyNumberFormat="1" applyFont="1" applyFill="1" applyBorder="1"/>
    <xf numFmtId="164" fontId="15" fillId="3" borderId="26" xfId="1" applyNumberFormat="1" applyFont="1" applyFill="1" applyBorder="1" applyAlignment="1"/>
    <xf numFmtId="0" fontId="14" fillId="5" borderId="45" xfId="0" applyFont="1" applyFill="1" applyBorder="1" applyAlignment="1">
      <alignment horizontal="left" vertical="center" wrapText="1"/>
    </xf>
    <xf numFmtId="0" fontId="14" fillId="5" borderId="14" xfId="0" applyFont="1" applyFill="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vertical="center" wrapText="1"/>
    </xf>
    <xf numFmtId="164" fontId="15" fillId="5" borderId="0" xfId="1" applyNumberFormat="1" applyFont="1" applyFill="1" applyBorder="1" applyAlignment="1"/>
    <xf numFmtId="165" fontId="15" fillId="0" borderId="0" xfId="2" applyNumberFormat="1" applyFont="1" applyFill="1" applyBorder="1" applyAlignment="1"/>
    <xf numFmtId="164" fontId="15" fillId="0" borderId="0" xfId="1" applyNumberFormat="1" applyFont="1" applyFill="1" applyBorder="1" applyAlignment="1"/>
    <xf numFmtId="0" fontId="14" fillId="0" borderId="20" xfId="0" applyFont="1" applyBorder="1"/>
    <xf numFmtId="0" fontId="14" fillId="0" borderId="18" xfId="0" applyFont="1" applyBorder="1"/>
    <xf numFmtId="164" fontId="14" fillId="0" borderId="20" xfId="1" applyNumberFormat="1" applyFont="1" applyBorder="1"/>
    <xf numFmtId="164" fontId="14" fillId="0" borderId="19" xfId="1" applyNumberFormat="1" applyFont="1" applyFill="1" applyBorder="1" applyAlignment="1">
      <alignment horizontal="right"/>
    </xf>
    <xf numFmtId="164" fontId="14" fillId="5" borderId="0" xfId="1" applyNumberFormat="1" applyFont="1" applyFill="1" applyBorder="1" applyAlignment="1">
      <alignment horizontal="right"/>
    </xf>
    <xf numFmtId="164" fontId="14" fillId="0" borderId="0" xfId="1" applyNumberFormat="1" applyFont="1" applyFill="1" applyBorder="1" applyAlignment="1">
      <alignment horizontal="right"/>
    </xf>
    <xf numFmtId="0" fontId="15" fillId="3" borderId="10" xfId="0" applyFont="1" applyFill="1" applyBorder="1"/>
    <xf numFmtId="0" fontId="15" fillId="3" borderId="13" xfId="0" applyFont="1" applyFill="1" applyBorder="1"/>
    <xf numFmtId="43" fontId="14" fillId="9" borderId="28" xfId="1" applyFont="1" applyFill="1" applyBorder="1" applyAlignment="1">
      <alignment vertical="center"/>
    </xf>
    <xf numFmtId="164" fontId="15" fillId="5" borderId="0" xfId="1" applyNumberFormat="1" applyFont="1" applyFill="1" applyBorder="1" applyAlignment="1">
      <alignment horizontal="right"/>
    </xf>
    <xf numFmtId="164" fontId="15" fillId="0" borderId="0" xfId="1" applyNumberFormat="1" applyFont="1" applyFill="1" applyBorder="1" applyAlignment="1">
      <alignment horizontal="right"/>
    </xf>
    <xf numFmtId="0" fontId="14" fillId="2" borderId="8" xfId="0" applyFont="1" applyFill="1" applyBorder="1" applyAlignment="1">
      <alignment vertical="center" wrapText="1"/>
    </xf>
    <xf numFmtId="164" fontId="14" fillId="2" borderId="7" xfId="1" applyNumberFormat="1" applyFont="1" applyFill="1" applyBorder="1" applyAlignment="1">
      <alignment vertical="center" wrapText="1"/>
    </xf>
    <xf numFmtId="0" fontId="19" fillId="5" borderId="0" xfId="0" applyFont="1" applyFill="1"/>
    <xf numFmtId="165" fontId="19" fillId="0" borderId="0" xfId="2" applyNumberFormat="1" applyFont="1"/>
    <xf numFmtId="0" fontId="19" fillId="0" borderId="0" xfId="0" applyFont="1"/>
    <xf numFmtId="164" fontId="19" fillId="0" borderId="0" xfId="1" applyNumberFormat="1" applyFont="1"/>
    <xf numFmtId="165" fontId="14" fillId="5" borderId="0" xfId="2" applyNumberFormat="1" applyFont="1" applyFill="1"/>
    <xf numFmtId="164" fontId="14" fillId="0" borderId="0" xfId="1" applyNumberFormat="1" applyFont="1"/>
    <xf numFmtId="165" fontId="14" fillId="0" borderId="0" xfId="2" applyNumberFormat="1" applyFont="1"/>
    <xf numFmtId="0" fontId="14" fillId="2" borderId="23" xfId="0" applyFont="1" applyFill="1" applyBorder="1" applyAlignment="1">
      <alignment vertical="center" wrapText="1"/>
    </xf>
    <xf numFmtId="165" fontId="14" fillId="5" borderId="0" xfId="2" applyNumberFormat="1" applyFont="1" applyFill="1" applyBorder="1" applyAlignment="1"/>
    <xf numFmtId="165" fontId="14" fillId="0" borderId="0" xfId="2" applyNumberFormat="1" applyFont="1" applyFill="1" applyBorder="1" applyAlignment="1"/>
    <xf numFmtId="0" fontId="3" fillId="5" borderId="0" xfId="0" applyFont="1" applyFill="1"/>
    <xf numFmtId="164" fontId="14" fillId="0" borderId="19" xfId="1" applyNumberFormat="1" applyFont="1" applyBorder="1"/>
    <xf numFmtId="0" fontId="15" fillId="3" borderId="59" xfId="0" applyFont="1" applyFill="1" applyBorder="1"/>
    <xf numFmtId="0" fontId="15" fillId="3" borderId="55"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4" fillId="0" borderId="2" xfId="0" applyFont="1" applyBorder="1" applyAlignment="1">
      <alignment horizontal="left" vertical="center" wrapText="1"/>
    </xf>
    <xf numFmtId="164" fontId="14" fillId="0" borderId="21" xfId="1" applyNumberFormat="1" applyFont="1" applyBorder="1" applyAlignment="1">
      <alignment vertical="center"/>
    </xf>
    <xf numFmtId="164" fontId="14" fillId="0" borderId="61" xfId="1" applyNumberFormat="1" applyFont="1" applyBorder="1" applyAlignment="1">
      <alignment horizontal="center" vertical="center"/>
    </xf>
    <xf numFmtId="164" fontId="14" fillId="0" borderId="41" xfId="1" applyNumberFormat="1" applyFont="1" applyBorder="1" applyAlignment="1">
      <alignment vertical="center"/>
    </xf>
    <xf numFmtId="164" fontId="14" fillId="0" borderId="7" xfId="1" applyNumberFormat="1" applyFont="1" applyBorder="1" applyAlignment="1">
      <alignment vertical="center"/>
    </xf>
    <xf numFmtId="164" fontId="14" fillId="0" borderId="7" xfId="1" applyNumberFormat="1" applyFont="1" applyFill="1" applyBorder="1" applyAlignment="1">
      <alignment horizontal="right"/>
    </xf>
    <xf numFmtId="164" fontId="14" fillId="0" borderId="30" xfId="1" applyNumberFormat="1" applyFont="1" applyBorder="1" applyAlignment="1">
      <alignment vertical="center"/>
    </xf>
    <xf numFmtId="165" fontId="14" fillId="0" borderId="19" xfId="2" applyNumberFormat="1" applyFont="1" applyBorder="1" applyAlignment="1">
      <alignment vertical="center"/>
    </xf>
    <xf numFmtId="0" fontId="14" fillId="0" borderId="14" xfId="0" applyFont="1" applyBorder="1" applyAlignment="1">
      <alignment vertical="center" wrapText="1"/>
    </xf>
    <xf numFmtId="164" fontId="14" fillId="0" borderId="12" xfId="1" applyNumberFormat="1" applyFont="1" applyBorder="1" applyAlignment="1">
      <alignment vertical="center"/>
    </xf>
    <xf numFmtId="164" fontId="14" fillId="0" borderId="11" xfId="1" applyNumberFormat="1" applyFont="1" applyBorder="1" applyAlignment="1">
      <alignment vertical="center"/>
    </xf>
    <xf numFmtId="165" fontId="14" fillId="0" borderId="10" xfId="2" applyNumberFormat="1" applyFont="1" applyBorder="1" applyAlignment="1">
      <alignment vertical="center"/>
    </xf>
    <xf numFmtId="165" fontId="14" fillId="0" borderId="11" xfId="2" applyNumberFormat="1" applyFont="1" applyBorder="1" applyAlignment="1">
      <alignment vertical="center"/>
    </xf>
    <xf numFmtId="164" fontId="14" fillId="0" borderId="10" xfId="1" applyNumberFormat="1" applyFont="1" applyBorder="1" applyAlignment="1">
      <alignment vertical="center"/>
    </xf>
    <xf numFmtId="164" fontId="14" fillId="0" borderId="11" xfId="1" applyNumberFormat="1" applyFont="1" applyFill="1" applyBorder="1"/>
    <xf numFmtId="0" fontId="15" fillId="3" borderId="34" xfId="0" applyFont="1" applyFill="1" applyBorder="1"/>
    <xf numFmtId="0" fontId="15" fillId="3" borderId="43" xfId="0" applyFont="1" applyFill="1" applyBorder="1"/>
    <xf numFmtId="164" fontId="15" fillId="3" borderId="34" xfId="1" applyNumberFormat="1" applyFont="1" applyFill="1" applyBorder="1"/>
    <xf numFmtId="164" fontId="15" fillId="3" borderId="38" xfId="1" applyNumberFormat="1" applyFont="1" applyFill="1" applyBorder="1"/>
    <xf numFmtId="165" fontId="15" fillId="3" borderId="34" xfId="2" applyNumberFormat="1" applyFont="1" applyFill="1" applyBorder="1"/>
    <xf numFmtId="165" fontId="15" fillId="3" borderId="38" xfId="2" applyNumberFormat="1" applyFont="1" applyFill="1" applyBorder="1"/>
    <xf numFmtId="164" fontId="15" fillId="3" borderId="56" xfId="1" applyNumberFormat="1" applyFont="1" applyFill="1" applyBorder="1" applyAlignment="1"/>
    <xf numFmtId="0" fontId="14" fillId="2" borderId="31" xfId="0" applyFont="1" applyFill="1" applyBorder="1" applyAlignment="1">
      <alignment vertical="center" wrapText="1"/>
    </xf>
    <xf numFmtId="0" fontId="14" fillId="2" borderId="62" xfId="0" applyFont="1" applyFill="1" applyBorder="1" applyAlignment="1">
      <alignment vertical="center" wrapText="1"/>
    </xf>
    <xf numFmtId="164" fontId="14" fillId="2" borderId="31" xfId="1" applyNumberFormat="1" applyFont="1" applyFill="1" applyBorder="1" applyAlignment="1">
      <alignment vertical="center" wrapText="1"/>
    </xf>
    <xf numFmtId="164" fontId="14" fillId="2" borderId="57" xfId="1" applyNumberFormat="1" applyFont="1" applyFill="1" applyBorder="1" applyAlignment="1">
      <alignment vertical="center" wrapText="1"/>
    </xf>
    <xf numFmtId="165" fontId="14" fillId="2" borderId="31" xfId="2" applyNumberFormat="1" applyFont="1" applyFill="1" applyBorder="1" applyAlignment="1">
      <alignment vertical="center" wrapText="1"/>
    </xf>
    <xf numFmtId="165" fontId="14" fillId="2" borderId="57" xfId="2" applyNumberFormat="1" applyFont="1" applyFill="1" applyBorder="1" applyAlignment="1">
      <alignment vertical="center" wrapText="1"/>
    </xf>
    <xf numFmtId="0" fontId="14" fillId="0" borderId="40" xfId="0" applyFont="1" applyBorder="1" applyAlignment="1">
      <alignment horizontal="left" vertical="center" wrapText="1"/>
    </xf>
    <xf numFmtId="164" fontId="14" fillId="0" borderId="6" xfId="1" applyNumberFormat="1" applyFont="1" applyFill="1" applyBorder="1" applyAlignment="1">
      <alignment vertical="center"/>
    </xf>
    <xf numFmtId="164" fontId="14" fillId="0" borderId="7" xfId="1" applyNumberFormat="1" applyFont="1" applyFill="1" applyBorder="1" applyAlignment="1">
      <alignment vertical="center"/>
    </xf>
    <xf numFmtId="165" fontId="14" fillId="0" borderId="6" xfId="2" applyNumberFormat="1" applyFont="1" applyFill="1" applyBorder="1" applyAlignment="1">
      <alignment vertical="center"/>
    </xf>
    <xf numFmtId="165" fontId="14" fillId="0" borderId="7" xfId="2" applyNumberFormat="1" applyFont="1" applyFill="1" applyBorder="1" applyAlignment="1">
      <alignment vertical="center"/>
    </xf>
    <xf numFmtId="0" fontId="14" fillId="5" borderId="60" xfId="0" applyFont="1" applyFill="1" applyBorder="1" applyAlignment="1">
      <alignment horizontal="left" vertical="center" wrapText="1"/>
    </xf>
    <xf numFmtId="0" fontId="15" fillId="3" borderId="16" xfId="0" applyFont="1" applyFill="1" applyBorder="1"/>
    <xf numFmtId="0" fontId="15" fillId="3" borderId="51" xfId="0" applyFont="1" applyFill="1" applyBorder="1"/>
    <xf numFmtId="164" fontId="15" fillId="3" borderId="16" xfId="1" applyNumberFormat="1" applyFont="1" applyFill="1" applyBorder="1"/>
    <xf numFmtId="164" fontId="15" fillId="3" borderId="17" xfId="1" applyNumberFormat="1" applyFont="1" applyFill="1" applyBorder="1"/>
    <xf numFmtId="165" fontId="15" fillId="3" borderId="16" xfId="2" applyNumberFormat="1" applyFont="1" applyFill="1" applyBorder="1"/>
    <xf numFmtId="165" fontId="15" fillId="3" borderId="17" xfId="2" applyNumberFormat="1" applyFont="1" applyFill="1" applyBorder="1"/>
    <xf numFmtId="164" fontId="15" fillId="3" borderId="17" xfId="1" applyNumberFormat="1" applyFont="1" applyFill="1" applyBorder="1" applyAlignment="1"/>
    <xf numFmtId="0" fontId="14" fillId="0" borderId="21" xfId="0" applyFont="1" applyBorder="1"/>
    <xf numFmtId="0" fontId="14" fillId="0" borderId="36" xfId="0" applyFont="1" applyBorder="1"/>
    <xf numFmtId="164" fontId="14" fillId="0" borderId="21" xfId="1" applyNumberFormat="1" applyFont="1" applyBorder="1"/>
    <xf numFmtId="164" fontId="14" fillId="0" borderId="61" xfId="1" applyNumberFormat="1" applyFont="1" applyBorder="1"/>
    <xf numFmtId="165" fontId="14" fillId="0" borderId="21" xfId="2" applyNumberFormat="1" applyFont="1" applyBorder="1"/>
    <xf numFmtId="165" fontId="14" fillId="0" borderId="61" xfId="2" applyNumberFormat="1" applyFont="1" applyBorder="1"/>
    <xf numFmtId="164" fontId="14" fillId="0" borderId="61" xfId="1" applyNumberFormat="1" applyFont="1" applyFill="1" applyBorder="1" applyAlignment="1">
      <alignment horizontal="right"/>
    </xf>
    <xf numFmtId="164" fontId="15" fillId="3" borderId="38" xfId="1" applyNumberFormat="1" applyFont="1" applyFill="1" applyBorder="1" applyAlignment="1">
      <alignment horizontal="right"/>
    </xf>
    <xf numFmtId="164" fontId="14" fillId="2" borderId="6" xfId="1" applyNumberFormat="1" applyFont="1" applyFill="1" applyBorder="1" applyAlignment="1">
      <alignment vertical="center" wrapText="1"/>
    </xf>
    <xf numFmtId="165" fontId="14" fillId="2" borderId="6" xfId="2" applyNumberFormat="1" applyFont="1" applyFill="1" applyBorder="1" applyAlignment="1">
      <alignment vertical="center" wrapText="1"/>
    </xf>
    <xf numFmtId="165" fontId="14" fillId="2" borderId="7" xfId="2" applyNumberFormat="1" applyFont="1" applyFill="1" applyBorder="1" applyAlignment="1">
      <alignment vertical="center" wrapText="1"/>
    </xf>
    <xf numFmtId="0" fontId="15" fillId="3" borderId="35" xfId="0" applyFont="1" applyFill="1" applyBorder="1"/>
    <xf numFmtId="10" fontId="3" fillId="3" borderId="11" xfId="3" applyNumberFormat="1" applyFont="1" applyFill="1" applyBorder="1" applyAlignment="1">
      <alignment horizontal="right"/>
    </xf>
    <xf numFmtId="0" fontId="6" fillId="7" borderId="55" xfId="0" applyFont="1" applyFill="1" applyBorder="1" applyAlignment="1">
      <alignment horizontal="center" vertical="center" wrapText="1"/>
    </xf>
    <xf numFmtId="165" fontId="14" fillId="0" borderId="0" xfId="0" applyNumberFormat="1" applyFont="1"/>
    <xf numFmtId="164" fontId="14" fillId="0" borderId="27" xfId="1" applyNumberFormat="1" applyFont="1" applyFill="1" applyBorder="1" applyAlignment="1">
      <alignment vertical="center"/>
    </xf>
    <xf numFmtId="43" fontId="0" fillId="0" borderId="22" xfId="1" applyFont="1" applyFill="1" applyBorder="1"/>
    <xf numFmtId="164" fontId="14" fillId="0" borderId="23" xfId="1" applyNumberFormat="1" applyFont="1" applyBorder="1" applyAlignment="1">
      <alignment vertical="center"/>
    </xf>
    <xf numFmtId="164" fontId="14" fillId="0" borderId="26" xfId="1" applyNumberFormat="1" applyFont="1" applyBorder="1" applyAlignment="1">
      <alignment vertical="center"/>
    </xf>
    <xf numFmtId="0" fontId="14" fillId="0" borderId="14" xfId="0" applyFont="1" applyBorder="1" applyAlignment="1">
      <alignment horizontal="left" vertical="center" wrapText="1"/>
    </xf>
    <xf numFmtId="164" fontId="14" fillId="9" borderId="67" xfId="1" applyNumberFormat="1" applyFont="1" applyFill="1" applyBorder="1" applyAlignment="1">
      <alignment vertical="center"/>
    </xf>
    <xf numFmtId="164" fontId="14" fillId="9" borderId="26" xfId="1" applyNumberFormat="1" applyFont="1" applyFill="1" applyBorder="1" applyAlignment="1">
      <alignment vertical="center"/>
    </xf>
    <xf numFmtId="0" fontId="15" fillId="3" borderId="37" xfId="0" applyFont="1" applyFill="1" applyBorder="1"/>
    <xf numFmtId="164" fontId="14" fillId="9" borderId="52" xfId="1" applyNumberFormat="1" applyFont="1" applyFill="1" applyBorder="1" applyAlignment="1">
      <alignment vertical="center"/>
    </xf>
    <xf numFmtId="164" fontId="14" fillId="9" borderId="38" xfId="1" applyNumberFormat="1" applyFont="1" applyFill="1" applyBorder="1" applyAlignment="1">
      <alignment vertical="center"/>
    </xf>
    <xf numFmtId="0" fontId="14" fillId="9" borderId="47" xfId="0" applyFont="1" applyFill="1" applyBorder="1"/>
    <xf numFmtId="0" fontId="17" fillId="2" borderId="65" xfId="0" applyFont="1" applyFill="1" applyBorder="1" applyAlignment="1">
      <alignment horizontal="center" vertical="center" wrapText="1"/>
    </xf>
    <xf numFmtId="0" fontId="14" fillId="2" borderId="41" xfId="0" applyFont="1" applyFill="1" applyBorder="1" applyAlignment="1">
      <alignment vertical="center" wrapText="1"/>
    </xf>
    <xf numFmtId="0" fontId="15" fillId="3" borderId="24" xfId="0" applyFont="1" applyFill="1" applyBorder="1"/>
    <xf numFmtId="164" fontId="15" fillId="3" borderId="12" xfId="1" applyNumberFormat="1" applyFont="1" applyFill="1" applyBorder="1"/>
    <xf numFmtId="164" fontId="14" fillId="0" borderId="53" xfId="1" applyNumberFormat="1" applyFont="1" applyBorder="1" applyAlignment="1">
      <alignment vertical="center"/>
    </xf>
    <xf numFmtId="164" fontId="14" fillId="0" borderId="17" xfId="1" applyNumberFormat="1" applyFont="1" applyBorder="1" applyAlignment="1">
      <alignment vertical="center"/>
    </xf>
    <xf numFmtId="0" fontId="15" fillId="3" borderId="2"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15" fillId="3" borderId="4" xfId="0" applyFont="1" applyFill="1" applyBorder="1" applyAlignment="1">
      <alignment horizontal="center" vertical="center"/>
    </xf>
    <xf numFmtId="164" fontId="15" fillId="3" borderId="61" xfId="1" applyNumberFormat="1" applyFont="1" applyFill="1" applyBorder="1" applyAlignment="1">
      <alignment horizontal="center" vertical="center" wrapText="1"/>
    </xf>
    <xf numFmtId="43" fontId="14" fillId="5" borderId="0" xfId="3" applyNumberFormat="1" applyFont="1" applyFill="1" applyBorder="1"/>
    <xf numFmtId="169" fontId="14" fillId="0" borderId="0" xfId="1" applyNumberFormat="1" applyFont="1" applyFill="1" applyBorder="1"/>
    <xf numFmtId="168" fontId="14" fillId="0" borderId="0" xfId="1" applyNumberFormat="1" applyFont="1" applyFill="1" applyBorder="1"/>
    <xf numFmtId="164" fontId="14" fillId="9" borderId="10" xfId="1" applyNumberFormat="1" applyFont="1" applyFill="1" applyBorder="1" applyAlignment="1">
      <alignment vertical="center"/>
    </xf>
    <xf numFmtId="164" fontId="14" fillId="0" borderId="0" xfId="1" applyNumberFormat="1" applyFont="1" applyFill="1" applyBorder="1" applyAlignment="1"/>
    <xf numFmtId="0" fontId="14" fillId="0" borderId="0" xfId="0" applyFont="1" applyAlignment="1">
      <alignment vertical="center"/>
    </xf>
    <xf numFmtId="164" fontId="14" fillId="0" borderId="20" xfId="1" applyNumberFormat="1" applyFont="1" applyFill="1" applyBorder="1" applyAlignment="1">
      <alignment vertical="center"/>
    </xf>
    <xf numFmtId="165" fontId="14" fillId="0" borderId="23" xfId="2" applyNumberFormat="1" applyFont="1" applyBorder="1" applyAlignment="1">
      <alignment vertical="center"/>
    </xf>
    <xf numFmtId="0" fontId="0" fillId="12" borderId="18" xfId="0" applyFill="1" applyBorder="1" applyAlignment="1" applyProtection="1">
      <alignment horizontal="center" vertical="center" wrapText="1"/>
      <protection hidden="1"/>
    </xf>
    <xf numFmtId="0" fontId="0" fillId="15" borderId="18" xfId="0" applyFill="1" applyBorder="1" applyAlignment="1" applyProtection="1">
      <alignment horizontal="center" vertical="center"/>
      <protection hidden="1"/>
    </xf>
    <xf numFmtId="0" fontId="10" fillId="15" borderId="18" xfId="0" applyFont="1" applyFill="1" applyBorder="1" applyAlignment="1" applyProtection="1">
      <alignment horizontal="center" vertical="center"/>
      <protection hidden="1"/>
    </xf>
    <xf numFmtId="0" fontId="10" fillId="15" borderId="70" xfId="0" applyFont="1" applyFill="1" applyBorder="1" applyAlignment="1" applyProtection="1">
      <alignment horizontal="center" vertical="center"/>
      <protection hidden="1"/>
    </xf>
    <xf numFmtId="0" fontId="0" fillId="16" borderId="18" xfId="0" applyFill="1" applyBorder="1" applyAlignment="1" applyProtection="1">
      <alignment horizontal="center" vertical="center" wrapText="1"/>
      <protection hidden="1"/>
    </xf>
    <xf numFmtId="44" fontId="0" fillId="17" borderId="18" xfId="0" applyNumberFormat="1" applyFill="1" applyBorder="1" applyAlignment="1" applyProtection="1">
      <alignment horizontal="center" vertical="center" wrapText="1"/>
      <protection hidden="1"/>
    </xf>
    <xf numFmtId="0" fontId="10" fillId="18" borderId="18" xfId="0" applyFont="1" applyFill="1" applyBorder="1" applyAlignment="1" applyProtection="1">
      <alignment horizontal="center" vertical="center" wrapText="1"/>
      <protection hidden="1"/>
    </xf>
    <xf numFmtId="0" fontId="0" fillId="18" borderId="18" xfId="0" applyFill="1" applyBorder="1" applyAlignment="1" applyProtection="1">
      <alignment horizontal="center" vertical="center" wrapText="1"/>
      <protection hidden="1"/>
    </xf>
    <xf numFmtId="0" fontId="0" fillId="0" borderId="18" xfId="0" applyBorder="1" applyProtection="1">
      <protection hidden="1"/>
    </xf>
    <xf numFmtId="0" fontId="0" fillId="0" borderId="33" xfId="0" applyBorder="1" applyProtection="1">
      <protection hidden="1"/>
    </xf>
    <xf numFmtId="0" fontId="0" fillId="0" borderId="18" xfId="0" applyBorder="1" applyAlignment="1">
      <alignment horizontal="left" vertical="center" wrapText="1"/>
    </xf>
    <xf numFmtId="0" fontId="0" fillId="0" borderId="30" xfId="0" applyBorder="1" applyProtection="1">
      <protection hidden="1"/>
    </xf>
    <xf numFmtId="44" fontId="0" fillId="0" borderId="18" xfId="2" applyFont="1" applyBorder="1" applyProtection="1">
      <protection hidden="1"/>
    </xf>
    <xf numFmtId="44" fontId="0" fillId="0" borderId="18" xfId="2" applyFont="1" applyBorder="1" applyProtection="1">
      <protection locked="0"/>
    </xf>
    <xf numFmtId="170" fontId="0" fillId="0" borderId="18" xfId="0" applyNumberFormat="1" applyBorder="1"/>
    <xf numFmtId="43" fontId="0" fillId="0" borderId="48" xfId="1" applyFont="1" applyFill="1" applyBorder="1"/>
    <xf numFmtId="43" fontId="0" fillId="0" borderId="13" xfId="1" applyFont="1" applyFill="1" applyBorder="1"/>
    <xf numFmtId="164" fontId="7" fillId="2" borderId="0" xfId="1" applyNumberFormat="1" applyFont="1" applyFill="1" applyBorder="1" applyAlignment="1">
      <alignment horizontal="center" vertical="center" wrapText="1"/>
    </xf>
    <xf numFmtId="0" fontId="7" fillId="2" borderId="71" xfId="0" applyFont="1" applyFill="1" applyBorder="1" applyAlignment="1">
      <alignment horizontal="center" vertical="center" wrapText="1"/>
    </xf>
    <xf numFmtId="164" fontId="7" fillId="2" borderId="70" xfId="1" applyNumberFormat="1" applyFont="1" applyFill="1" applyBorder="1" applyAlignment="1">
      <alignment horizontal="center" vertical="center" wrapText="1"/>
    </xf>
    <xf numFmtId="164" fontId="7" fillId="2" borderId="72" xfId="1" applyNumberFormat="1" applyFont="1" applyFill="1" applyBorder="1" applyAlignment="1">
      <alignment horizontal="center" vertical="center" wrapText="1"/>
    </xf>
    <xf numFmtId="0" fontId="0" fillId="0" borderId="18" xfId="0" applyBorder="1" applyAlignment="1">
      <alignment wrapText="1"/>
    </xf>
    <xf numFmtId="0" fontId="0" fillId="0" borderId="0" xfId="0" applyAlignment="1">
      <alignment wrapText="1"/>
    </xf>
    <xf numFmtId="0" fontId="0" fillId="19" borderId="18" xfId="0" applyFill="1" applyBorder="1" applyAlignment="1">
      <alignment wrapText="1"/>
    </xf>
    <xf numFmtId="9" fontId="0" fillId="0" borderId="18" xfId="3" applyFont="1" applyBorder="1"/>
    <xf numFmtId="9" fontId="0" fillId="19" borderId="18" xfId="3" applyFont="1" applyFill="1" applyBorder="1"/>
    <xf numFmtId="164" fontId="0" fillId="19" borderId="18" xfId="1" applyNumberFormat="1" applyFont="1" applyFill="1" applyBorder="1"/>
    <xf numFmtId="0" fontId="3" fillId="0" borderId="55" xfId="0" applyFont="1" applyBorder="1" applyAlignment="1">
      <alignment horizontal="center" wrapText="1"/>
    </xf>
    <xf numFmtId="0" fontId="3" fillId="0" borderId="40" xfId="0" applyFont="1" applyBorder="1" applyAlignment="1">
      <alignment horizontal="center" wrapText="1"/>
    </xf>
    <xf numFmtId="0" fontId="3" fillId="0" borderId="1" xfId="0" applyFont="1" applyBorder="1" applyAlignment="1">
      <alignment horizontal="center" wrapText="1"/>
    </xf>
    <xf numFmtId="0" fontId="0" fillId="20" borderId="0" xfId="0" applyFill="1"/>
    <xf numFmtId="0" fontId="0" fillId="20" borderId="53" xfId="0" applyFill="1" applyBorder="1"/>
    <xf numFmtId="0" fontId="0" fillId="20" borderId="39" xfId="0" applyFill="1" applyBorder="1"/>
    <xf numFmtId="0" fontId="0" fillId="0" borderId="53" xfId="0" applyBorder="1"/>
    <xf numFmtId="0" fontId="0" fillId="0" borderId="39" xfId="0" applyBorder="1"/>
    <xf numFmtId="0" fontId="3" fillId="0" borderId="29" xfId="0" applyFont="1" applyBorder="1"/>
    <xf numFmtId="0" fontId="0" fillId="0" borderId="66" xfId="0" applyBorder="1"/>
    <xf numFmtId="0" fontId="3" fillId="0" borderId="39" xfId="0" applyFont="1" applyBorder="1"/>
    <xf numFmtId="0" fontId="3" fillId="0" borderId="0" xfId="0" applyFont="1"/>
    <xf numFmtId="0" fontId="3" fillId="0" borderId="56" xfId="0" applyFont="1" applyBorder="1"/>
    <xf numFmtId="0" fontId="7" fillId="2" borderId="16" xfId="0" applyFont="1" applyFill="1" applyBorder="1" applyAlignment="1">
      <alignment horizontal="center" vertical="center" wrapText="1"/>
    </xf>
    <xf numFmtId="164" fontId="7" fillId="2" borderId="73"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0" fontId="3" fillId="3" borderId="65" xfId="0" applyFont="1" applyFill="1" applyBorder="1"/>
    <xf numFmtId="2" fontId="0" fillId="0" borderId="18" xfId="0" applyNumberFormat="1" applyBorder="1"/>
    <xf numFmtId="0" fontId="24" fillId="5" borderId="0" xfId="6" applyFont="1" applyFill="1"/>
    <xf numFmtId="164" fontId="0" fillId="0" borderId="18" xfId="0" applyNumberFormat="1" applyBorder="1"/>
    <xf numFmtId="0" fontId="27" fillId="0" borderId="0" xfId="7" applyFont="1"/>
    <xf numFmtId="0" fontId="26" fillId="0" borderId="0" xfId="7"/>
    <xf numFmtId="0" fontId="26" fillId="0" borderId="18" xfId="7" applyBorder="1"/>
    <xf numFmtId="10" fontId="0" fillId="0" borderId="0" xfId="3" applyNumberFormat="1" applyFont="1" applyFill="1" applyBorder="1" applyAlignment="1">
      <alignment horizontal="center" vertical="center"/>
    </xf>
    <xf numFmtId="0" fontId="25" fillId="0" borderId="0" xfId="0" applyFont="1"/>
    <xf numFmtId="0" fontId="28" fillId="0" borderId="0" xfId="7" applyFont="1" applyAlignment="1">
      <alignment horizontal="center" vertical="center"/>
    </xf>
    <xf numFmtId="0" fontId="28" fillId="0" borderId="0" xfId="7" applyFont="1" applyAlignment="1">
      <alignment vertical="center"/>
    </xf>
    <xf numFmtId="0" fontId="28" fillId="0" borderId="25" xfId="7" applyFont="1" applyBorder="1" applyAlignment="1">
      <alignment vertical="center"/>
    </xf>
    <xf numFmtId="0" fontId="28" fillId="0" borderId="25" xfId="7" applyFont="1" applyBorder="1" applyAlignment="1">
      <alignment horizontal="center" vertical="center"/>
    </xf>
    <xf numFmtId="0" fontId="0" fillId="0" borderId="55" xfId="0" applyBorder="1"/>
    <xf numFmtId="0" fontId="0" fillId="0" borderId="1" xfId="0" applyBorder="1"/>
    <xf numFmtId="0" fontId="3" fillId="20" borderId="53" xfId="0" applyFont="1" applyFill="1" applyBorder="1"/>
    <xf numFmtId="0" fontId="0" fillId="0" borderId="52" xfId="0" applyBorder="1"/>
    <xf numFmtId="0" fontId="26" fillId="0" borderId="0" xfId="7" applyAlignment="1">
      <alignment vertical="top"/>
    </xf>
    <xf numFmtId="0" fontId="34" fillId="0" borderId="18" xfId="0" applyFont="1" applyBorder="1" applyAlignment="1">
      <alignment wrapText="1"/>
    </xf>
    <xf numFmtId="170" fontId="34" fillId="0" borderId="18" xfId="2" applyNumberFormat="1" applyFont="1" applyBorder="1" applyAlignment="1">
      <alignment horizontal="center" vertical="center"/>
    </xf>
    <xf numFmtId="170" fontId="34" fillId="0" borderId="18" xfId="3" applyNumberFormat="1" applyFont="1" applyBorder="1" applyAlignment="1">
      <alignment horizontal="center" vertical="center"/>
    </xf>
    <xf numFmtId="170" fontId="34" fillId="0" borderId="18" xfId="2" applyNumberFormat="1" applyFont="1" applyFill="1" applyBorder="1" applyAlignment="1">
      <alignment horizontal="center" vertical="center"/>
    </xf>
    <xf numFmtId="170" fontId="34" fillId="0" borderId="18" xfId="3" applyNumberFormat="1" applyFont="1" applyFill="1" applyBorder="1" applyAlignment="1">
      <alignment horizontal="center" vertical="center"/>
    </xf>
    <xf numFmtId="0" fontId="32" fillId="0" borderId="0" xfId="0" applyFont="1" applyAlignment="1">
      <alignment vertical="center"/>
    </xf>
    <xf numFmtId="164" fontId="0" fillId="5" borderId="0" xfId="1" applyNumberFormat="1" applyFont="1" applyFill="1" applyBorder="1"/>
    <xf numFmtId="164" fontId="0" fillId="0" borderId="0" xfId="1" applyNumberFormat="1" applyFont="1" applyBorder="1"/>
    <xf numFmtId="10" fontId="0" fillId="0" borderId="0" xfId="3" applyNumberFormat="1" applyFont="1" applyBorder="1"/>
    <xf numFmtId="43" fontId="0" fillId="0" borderId="0" xfId="1" applyFont="1" applyBorder="1"/>
    <xf numFmtId="0" fontId="32" fillId="0" borderId="0" xfId="0" applyFont="1"/>
    <xf numFmtId="164" fontId="1" fillId="0" borderId="18" xfId="1" applyNumberFormat="1" applyFont="1" applyFill="1" applyBorder="1"/>
    <xf numFmtId="37" fontId="26" fillId="0" borderId="18" xfId="7" applyNumberFormat="1" applyBorder="1" applyAlignment="1">
      <alignment horizontal="center" vertical="center"/>
    </xf>
    <xf numFmtId="37" fontId="28" fillId="0" borderId="18" xfId="7" applyNumberFormat="1" applyFont="1" applyBorder="1" applyAlignment="1">
      <alignment horizontal="center" vertical="center"/>
    </xf>
    <xf numFmtId="165" fontId="0" fillId="0" borderId="53" xfId="2" applyNumberFormat="1" applyFont="1" applyBorder="1"/>
    <xf numFmtId="165" fontId="0" fillId="0" borderId="0" xfId="2" applyNumberFormat="1" applyFont="1" applyBorder="1"/>
    <xf numFmtId="165" fontId="0" fillId="0" borderId="39" xfId="2" applyNumberFormat="1" applyFont="1" applyBorder="1"/>
    <xf numFmtId="165" fontId="3" fillId="0" borderId="27" xfId="0" applyNumberFormat="1" applyFont="1" applyBorder="1"/>
    <xf numFmtId="165" fontId="3" fillId="0" borderId="28" xfId="0" applyNumberFormat="1" applyFont="1" applyBorder="1"/>
    <xf numFmtId="165" fontId="3" fillId="0" borderId="29" xfId="0" applyNumberFormat="1" applyFont="1" applyBorder="1"/>
    <xf numFmtId="165" fontId="3" fillId="0" borderId="53" xfId="2" applyNumberFormat="1" applyFont="1" applyBorder="1"/>
    <xf numFmtId="165" fontId="3" fillId="0" borderId="0" xfId="2" applyNumberFormat="1" applyFont="1"/>
    <xf numFmtId="165" fontId="3" fillId="0" borderId="39" xfId="2" applyNumberFormat="1" applyFont="1" applyBorder="1"/>
    <xf numFmtId="2" fontId="3" fillId="0" borderId="27" xfId="0" applyNumberFormat="1" applyFont="1" applyBorder="1"/>
    <xf numFmtId="2" fontId="3" fillId="0" borderId="28" xfId="0" applyNumberFormat="1" applyFont="1" applyBorder="1"/>
    <xf numFmtId="2" fontId="3" fillId="0" borderId="29" xfId="0" applyNumberFormat="1" applyFont="1" applyBorder="1"/>
    <xf numFmtId="165" fontId="3" fillId="0" borderId="27" xfId="2" applyNumberFormat="1" applyFont="1" applyBorder="1"/>
    <xf numFmtId="165" fontId="3" fillId="0" borderId="28" xfId="2" applyNumberFormat="1" applyFont="1" applyBorder="1"/>
    <xf numFmtId="165" fontId="3" fillId="0" borderId="29" xfId="2" applyNumberFormat="1" applyFont="1" applyBorder="1"/>
    <xf numFmtId="2" fontId="0" fillId="5" borderId="0" xfId="3" applyNumberFormat="1" applyFont="1" applyFill="1"/>
    <xf numFmtId="0" fontId="5" fillId="0" borderId="0" xfId="0" applyFont="1"/>
    <xf numFmtId="165" fontId="14" fillId="0" borderId="16" xfId="2" applyNumberFormat="1" applyFont="1" applyBorder="1" applyAlignment="1">
      <alignment vertical="center"/>
    </xf>
    <xf numFmtId="165" fontId="14" fillId="0" borderId="39" xfId="2" applyNumberFormat="1" applyFont="1" applyBorder="1" applyAlignment="1">
      <alignment vertical="center"/>
    </xf>
    <xf numFmtId="165" fontId="14" fillId="0" borderId="20" xfId="2" applyNumberFormat="1" applyFont="1" applyBorder="1" applyAlignment="1">
      <alignment vertical="center"/>
    </xf>
    <xf numFmtId="165" fontId="14" fillId="0" borderId="29" xfId="2" applyNumberFormat="1" applyFont="1" applyBorder="1" applyAlignment="1">
      <alignment vertical="center"/>
    </xf>
    <xf numFmtId="165" fontId="14" fillId="0" borderId="20" xfId="2" applyNumberFormat="1" applyFont="1" applyFill="1" applyBorder="1" applyAlignment="1">
      <alignment vertical="center"/>
    </xf>
    <xf numFmtId="165" fontId="14" fillId="0" borderId="29" xfId="2" applyNumberFormat="1" applyFont="1" applyFill="1" applyBorder="1" applyAlignment="1">
      <alignment vertical="center"/>
    </xf>
    <xf numFmtId="165" fontId="14" fillId="0" borderId="20" xfId="2" applyNumberFormat="1" applyFont="1" applyFill="1" applyBorder="1" applyAlignment="1">
      <alignment horizontal="right" vertical="center"/>
    </xf>
    <xf numFmtId="165" fontId="14" fillId="9" borderId="64" xfId="2" applyNumberFormat="1" applyFont="1" applyFill="1" applyBorder="1" applyAlignment="1">
      <alignment vertical="center"/>
    </xf>
    <xf numFmtId="165" fontId="14" fillId="9" borderId="11" xfId="2" applyNumberFormat="1" applyFont="1" applyFill="1" applyBorder="1" applyAlignment="1">
      <alignment vertical="center"/>
    </xf>
    <xf numFmtId="165" fontId="14" fillId="0" borderId="55" xfId="2" applyNumberFormat="1" applyFont="1" applyBorder="1" applyAlignment="1">
      <alignment horizontal="center" vertical="center"/>
    </xf>
    <xf numFmtId="165" fontId="14" fillId="0" borderId="57" xfId="2" applyNumberFormat="1" applyFont="1" applyBorder="1" applyAlignment="1">
      <alignment vertical="center"/>
    </xf>
    <xf numFmtId="165" fontId="14" fillId="0" borderId="27" xfId="2" applyNumberFormat="1" applyFont="1" applyBorder="1" applyAlignment="1">
      <alignment vertical="center"/>
    </xf>
    <xf numFmtId="165" fontId="14" fillId="0" borderId="64" xfId="2" applyNumberFormat="1" applyFont="1" applyBorder="1" applyAlignment="1">
      <alignment vertical="center"/>
    </xf>
    <xf numFmtId="165" fontId="14" fillId="0" borderId="11" xfId="2" applyNumberFormat="1" applyFont="1" applyBorder="1" applyAlignment="1">
      <alignment horizontal="center" vertical="center"/>
    </xf>
    <xf numFmtId="165" fontId="14" fillId="0" borderId="6" xfId="2" applyNumberFormat="1" applyFont="1" applyBorder="1" applyAlignment="1">
      <alignment vertical="center"/>
    </xf>
    <xf numFmtId="165" fontId="14" fillId="0" borderId="7" xfId="2" applyNumberFormat="1" applyFont="1" applyBorder="1" applyAlignment="1">
      <alignment vertical="center"/>
    </xf>
    <xf numFmtId="165" fontId="14" fillId="0" borderId="20" xfId="2" applyNumberFormat="1" applyFont="1" applyBorder="1" applyAlignment="1">
      <alignment horizontal="center" vertical="center"/>
    </xf>
    <xf numFmtId="165" fontId="14" fillId="0" borderId="19" xfId="2" applyNumberFormat="1" applyFont="1" applyBorder="1" applyAlignment="1">
      <alignment horizontal="center" vertical="center"/>
    </xf>
    <xf numFmtId="165" fontId="14" fillId="9" borderId="52" xfId="2" applyNumberFormat="1" applyFont="1" applyFill="1" applyBorder="1" applyAlignment="1">
      <alignment vertical="center"/>
    </xf>
    <xf numFmtId="165" fontId="14" fillId="9" borderId="38" xfId="2" applyNumberFormat="1" applyFont="1" applyFill="1" applyBorder="1" applyAlignment="1">
      <alignment vertical="center"/>
    </xf>
    <xf numFmtId="165" fontId="14" fillId="2" borderId="6" xfId="0" applyNumberFormat="1" applyFont="1" applyFill="1" applyBorder="1" applyAlignment="1">
      <alignment vertical="center" wrapText="1"/>
    </xf>
    <xf numFmtId="165" fontId="14" fillId="2" borderId="7" xfId="0" applyNumberFormat="1" applyFont="1" applyFill="1" applyBorder="1" applyAlignment="1">
      <alignment vertical="center" wrapText="1"/>
    </xf>
    <xf numFmtId="165" fontId="15" fillId="3" borderId="23" xfId="0" applyNumberFormat="1" applyFont="1" applyFill="1" applyBorder="1"/>
    <xf numFmtId="165" fontId="15" fillId="3" borderId="26" xfId="0" applyNumberFormat="1" applyFont="1" applyFill="1" applyBorder="1"/>
    <xf numFmtId="165" fontId="15" fillId="3" borderId="10" xfId="2" applyNumberFormat="1" applyFont="1" applyFill="1" applyBorder="1"/>
    <xf numFmtId="165" fontId="15" fillId="3" borderId="11" xfId="2" applyNumberFormat="1" applyFont="1" applyFill="1" applyBorder="1"/>
    <xf numFmtId="165" fontId="0" fillId="0" borderId="6" xfId="2" applyNumberFormat="1" applyFont="1" applyBorder="1" applyAlignment="1">
      <alignment vertical="center"/>
    </xf>
    <xf numFmtId="165" fontId="0" fillId="10" borderId="25" xfId="1" applyNumberFormat="1" applyFont="1" applyFill="1" applyBorder="1" applyAlignment="1">
      <alignment vertical="center"/>
    </xf>
    <xf numFmtId="165" fontId="0" fillId="0" borderId="20" xfId="2" applyNumberFormat="1" applyFont="1" applyBorder="1" applyAlignment="1">
      <alignment vertical="center"/>
    </xf>
    <xf numFmtId="165" fontId="0" fillId="10" borderId="18" xfId="1" applyNumberFormat="1" applyFont="1" applyFill="1" applyBorder="1" applyAlignment="1">
      <alignment vertical="center"/>
    </xf>
    <xf numFmtId="165" fontId="0" fillId="0" borderId="20" xfId="2" applyNumberFormat="1" applyFont="1" applyFill="1" applyBorder="1" applyAlignment="1">
      <alignment vertical="center"/>
    </xf>
    <xf numFmtId="165" fontId="14" fillId="0" borderId="21" xfId="2" applyNumberFormat="1" applyFont="1" applyBorder="1" applyAlignment="1">
      <alignment vertical="center"/>
    </xf>
    <xf numFmtId="165" fontId="14" fillId="0" borderId="21" xfId="2" applyNumberFormat="1" applyFont="1" applyFill="1" applyBorder="1" applyAlignment="1">
      <alignment horizontal="center" vertical="center"/>
    </xf>
    <xf numFmtId="165" fontId="14" fillId="0" borderId="41" xfId="2" applyNumberFormat="1" applyFont="1" applyBorder="1" applyAlignment="1">
      <alignment vertical="center"/>
    </xf>
    <xf numFmtId="165" fontId="15" fillId="4" borderId="21" xfId="2" applyNumberFormat="1" applyFont="1" applyFill="1" applyBorder="1" applyAlignment="1">
      <alignment vertical="center"/>
    </xf>
    <xf numFmtId="165" fontId="15" fillId="3" borderId="55" xfId="0" applyNumberFormat="1" applyFont="1" applyFill="1" applyBorder="1" applyAlignment="1">
      <alignment horizontal="center" vertical="center" wrapText="1"/>
    </xf>
    <xf numFmtId="165" fontId="15" fillId="3" borderId="57" xfId="0" applyNumberFormat="1" applyFont="1" applyFill="1" applyBorder="1" applyAlignment="1">
      <alignment horizontal="center" vertical="center" wrapText="1"/>
    </xf>
    <xf numFmtId="0" fontId="15" fillId="0" borderId="0" xfId="0" applyFont="1"/>
    <xf numFmtId="164" fontId="0" fillId="0" borderId="26" xfId="1" applyNumberFormat="1" applyFont="1" applyFill="1" applyBorder="1"/>
    <xf numFmtId="164" fontId="0" fillId="8" borderId="11" xfId="1" applyNumberFormat="1" applyFont="1" applyFill="1" applyBorder="1"/>
    <xf numFmtId="10" fontId="0" fillId="0" borderId="26" xfId="1" applyNumberFormat="1" applyFont="1" applyFill="1" applyBorder="1" applyAlignment="1">
      <alignment horizontal="right" vertical="center"/>
    </xf>
    <xf numFmtId="10" fontId="0" fillId="0" borderId="29" xfId="1" applyNumberFormat="1" applyFont="1" applyFill="1" applyBorder="1" applyAlignment="1">
      <alignment horizontal="right" vertical="center"/>
    </xf>
    <xf numFmtId="10" fontId="0" fillId="0" borderId="15" xfId="1" applyNumberFormat="1" applyFont="1" applyFill="1" applyBorder="1" applyAlignment="1">
      <alignment horizontal="right" vertical="center"/>
    </xf>
    <xf numFmtId="164" fontId="0" fillId="10" borderId="7" xfId="1" applyNumberFormat="1" applyFont="1" applyFill="1" applyBorder="1"/>
    <xf numFmtId="164" fontId="0" fillId="8" borderId="11" xfId="1" applyNumberFormat="1" applyFont="1" applyFill="1" applyBorder="1" applyAlignment="1">
      <alignment vertical="center"/>
    </xf>
    <xf numFmtId="10" fontId="0" fillId="10" borderId="7" xfId="3" applyNumberFormat="1" applyFont="1" applyFill="1" applyBorder="1" applyAlignment="1">
      <alignment horizontal="right" vertical="center"/>
    </xf>
    <xf numFmtId="10" fontId="3" fillId="9" borderId="38" xfId="3" applyNumberFormat="1" applyFont="1" applyFill="1" applyBorder="1" applyAlignment="1">
      <alignment horizontal="right"/>
    </xf>
    <xf numFmtId="0" fontId="38" fillId="0" borderId="0" xfId="0" applyFont="1"/>
    <xf numFmtId="165" fontId="0" fillId="0" borderId="8" xfId="2" applyNumberFormat="1" applyFont="1" applyBorder="1" applyAlignment="1">
      <alignment vertical="center"/>
    </xf>
    <xf numFmtId="165" fontId="0" fillId="0" borderId="18" xfId="2" applyNumberFormat="1" applyFont="1" applyBorder="1" applyAlignment="1">
      <alignment vertical="center"/>
    </xf>
    <xf numFmtId="165" fontId="0" fillId="8" borderId="10" xfId="2" applyNumberFormat="1" applyFont="1" applyFill="1" applyBorder="1" applyAlignment="1">
      <alignment vertical="center"/>
    </xf>
    <xf numFmtId="165" fontId="0" fillId="8" borderId="13" xfId="2" applyNumberFormat="1" applyFont="1" applyFill="1" applyBorder="1" applyAlignment="1">
      <alignment vertical="center"/>
    </xf>
    <xf numFmtId="165" fontId="0" fillId="0" borderId="55" xfId="2" applyNumberFormat="1" applyFont="1" applyBorder="1" applyAlignment="1">
      <alignment vertical="center"/>
    </xf>
    <xf numFmtId="165" fontId="0" fillId="0" borderId="48" xfId="2" applyNumberFormat="1" applyFont="1" applyBorder="1" applyAlignment="1">
      <alignment vertical="center"/>
    </xf>
    <xf numFmtId="165" fontId="0" fillId="0" borderId="27" xfId="2" applyNumberFormat="1" applyFont="1" applyBorder="1" applyAlignment="1">
      <alignment vertical="center"/>
    </xf>
    <xf numFmtId="165" fontId="0" fillId="0" borderId="64" xfId="2" applyNumberFormat="1" applyFont="1" applyBorder="1" applyAlignment="1">
      <alignment vertical="center"/>
    </xf>
    <xf numFmtId="165" fontId="0" fillId="0" borderId="13" xfId="2" applyNumberFormat="1" applyFont="1" applyBorder="1" applyAlignment="1">
      <alignment vertical="center"/>
    </xf>
    <xf numFmtId="165" fontId="0" fillId="8" borderId="10" xfId="1" applyNumberFormat="1" applyFont="1" applyFill="1" applyBorder="1" applyAlignment="1">
      <alignment vertical="center"/>
    </xf>
    <xf numFmtId="165" fontId="0" fillId="8" borderId="13" xfId="1" applyNumberFormat="1" applyFont="1" applyFill="1" applyBorder="1" applyAlignment="1">
      <alignment vertical="center"/>
    </xf>
    <xf numFmtId="165" fontId="3" fillId="3" borderId="52" xfId="2" applyNumberFormat="1" applyFont="1" applyFill="1" applyBorder="1"/>
    <xf numFmtId="165" fontId="3" fillId="3" borderId="37" xfId="2" applyNumberFormat="1" applyFont="1" applyFill="1" applyBorder="1"/>
    <xf numFmtId="165" fontId="0" fillId="2" borderId="4" xfId="2" applyNumberFormat="1" applyFont="1" applyFill="1" applyBorder="1" applyAlignment="1">
      <alignment vertical="center" wrapText="1"/>
    </xf>
    <xf numFmtId="165" fontId="3" fillId="3" borderId="44" xfId="2" applyNumberFormat="1" applyFont="1" applyFill="1" applyBorder="1"/>
    <xf numFmtId="165" fontId="3" fillId="3" borderId="25" xfId="2" applyNumberFormat="1" applyFont="1" applyFill="1" applyBorder="1"/>
    <xf numFmtId="165" fontId="0" fillId="0" borderId="10" xfId="2" applyNumberFormat="1" applyFont="1" applyBorder="1" applyAlignment="1">
      <alignment vertical="center"/>
    </xf>
    <xf numFmtId="165" fontId="3" fillId="3" borderId="34" xfId="2" applyNumberFormat="1" applyFont="1" applyFill="1" applyBorder="1"/>
    <xf numFmtId="165" fontId="0" fillId="10" borderId="8" xfId="2" applyNumberFormat="1" applyFont="1" applyFill="1" applyBorder="1" applyAlignment="1">
      <alignment vertical="center"/>
    </xf>
    <xf numFmtId="165" fontId="0" fillId="0" borderId="8" xfId="2" applyNumberFormat="1" applyFont="1" applyFill="1" applyBorder="1" applyAlignment="1">
      <alignment vertical="center"/>
    </xf>
    <xf numFmtId="165" fontId="0" fillId="10" borderId="18" xfId="2" applyNumberFormat="1" applyFont="1" applyFill="1" applyBorder="1" applyAlignment="1">
      <alignment vertical="center"/>
    </xf>
    <xf numFmtId="165" fontId="0" fillId="0" borderId="18" xfId="2" applyNumberFormat="1" applyFont="1" applyFill="1" applyBorder="1" applyAlignment="1">
      <alignment vertical="center"/>
    </xf>
    <xf numFmtId="165" fontId="0" fillId="9" borderId="10" xfId="2" applyNumberFormat="1" applyFont="1" applyFill="1" applyBorder="1" applyAlignment="1">
      <alignment vertical="center"/>
    </xf>
    <xf numFmtId="165" fontId="0" fillId="9" borderId="13" xfId="2" applyNumberFormat="1" applyFont="1" applyFill="1" applyBorder="1" applyAlignment="1">
      <alignment vertical="center"/>
    </xf>
    <xf numFmtId="165" fontId="3" fillId="3" borderId="23" xfId="2" applyNumberFormat="1" applyFont="1" applyFill="1" applyBorder="1"/>
    <xf numFmtId="165" fontId="0" fillId="0" borderId="20" xfId="2" applyNumberFormat="1" applyFont="1" applyBorder="1"/>
    <xf numFmtId="165" fontId="0" fillId="0" borderId="18" xfId="2" applyNumberFormat="1" applyFont="1" applyBorder="1"/>
    <xf numFmtId="165" fontId="3" fillId="3" borderId="10" xfId="2" applyNumberFormat="1" applyFont="1" applyFill="1" applyBorder="1"/>
    <xf numFmtId="165" fontId="3" fillId="3" borderId="13" xfId="2" applyNumberFormat="1" applyFont="1" applyFill="1" applyBorder="1"/>
    <xf numFmtId="165" fontId="0" fillId="2" borderId="58" xfId="2" applyNumberFormat="1" applyFont="1" applyFill="1" applyBorder="1" applyAlignment="1">
      <alignment vertical="center" wrapText="1"/>
    </xf>
    <xf numFmtId="165" fontId="3" fillId="4" borderId="34" xfId="2" applyNumberFormat="1" applyFont="1" applyFill="1" applyBorder="1" applyAlignment="1"/>
    <xf numFmtId="165" fontId="3" fillId="4" borderId="37" xfId="2" applyNumberFormat="1" applyFont="1" applyFill="1" applyBorder="1" applyAlignment="1"/>
    <xf numFmtId="165" fontId="14" fillId="0" borderId="19" xfId="2" applyNumberFormat="1" applyFont="1" applyFill="1" applyBorder="1" applyAlignment="1">
      <alignment vertical="center"/>
    </xf>
    <xf numFmtId="164" fontId="0" fillId="0" borderId="60" xfId="1" applyNumberFormat="1" applyFont="1" applyFill="1" applyBorder="1" applyAlignment="1">
      <alignment vertical="center"/>
    </xf>
    <xf numFmtId="164" fontId="0" fillId="0" borderId="13" xfId="1" applyNumberFormat="1" applyFont="1" applyFill="1" applyBorder="1" applyAlignment="1">
      <alignment vertical="center"/>
    </xf>
    <xf numFmtId="0" fontId="0" fillId="21" borderId="0" xfId="0" applyFill="1"/>
    <xf numFmtId="0" fontId="14" fillId="21" borderId="0" xfId="0" applyFont="1" applyFill="1"/>
    <xf numFmtId="0" fontId="0" fillId="0" borderId="45"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16" fillId="7" borderId="55" xfId="0" applyFont="1" applyFill="1" applyBorder="1" applyAlignment="1">
      <alignment horizontal="center" vertical="center" wrapText="1"/>
    </xf>
    <xf numFmtId="0" fontId="0" fillId="11" borderId="30" xfId="0" applyFill="1" applyBorder="1" applyAlignment="1" applyProtection="1">
      <alignment horizontal="center" vertical="center"/>
      <protection hidden="1"/>
    </xf>
    <xf numFmtId="0" fontId="7" fillId="2" borderId="59"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2" borderId="53" xfId="0" applyFont="1" applyFill="1" applyBorder="1" applyAlignment="1">
      <alignment horizontal="center" vertical="center"/>
    </xf>
    <xf numFmtId="0" fontId="6" fillId="2" borderId="0" xfId="0" applyFont="1" applyFill="1" applyAlignment="1">
      <alignment horizontal="center" vertical="center"/>
    </xf>
    <xf numFmtId="0" fontId="0" fillId="5" borderId="6" xfId="0" applyFill="1" applyBorder="1" applyAlignment="1">
      <alignment horizontal="left" vertical="center"/>
    </xf>
    <xf numFmtId="0" fontId="0" fillId="5" borderId="20" xfId="0" applyFill="1" applyBorder="1" applyAlignment="1">
      <alignment horizontal="left" vertical="center"/>
    </xf>
    <xf numFmtId="0" fontId="0" fillId="5" borderId="10" xfId="0" applyFill="1" applyBorder="1" applyAlignment="1">
      <alignment horizontal="left" vertical="center"/>
    </xf>
    <xf numFmtId="49" fontId="3" fillId="3" borderId="2" xfId="0" applyNumberFormat="1" applyFont="1" applyFill="1" applyBorder="1" applyAlignment="1">
      <alignment horizontal="left"/>
    </xf>
    <xf numFmtId="49" fontId="3" fillId="3" borderId="3" xfId="0" applyNumberFormat="1" applyFont="1" applyFill="1" applyBorder="1" applyAlignment="1">
      <alignment horizontal="left"/>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0" fillId="0" borderId="44" xfId="0" applyBorder="1" applyAlignment="1">
      <alignment horizontal="left" vertical="center" wrapText="1"/>
    </xf>
    <xf numFmtId="0" fontId="0" fillId="0" borderId="27" xfId="0" applyBorder="1" applyAlignment="1">
      <alignment horizontal="left" vertical="center" wrapText="1"/>
    </xf>
    <xf numFmtId="0" fontId="16" fillId="2" borderId="5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7" borderId="55"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1" xfId="0" applyFont="1" applyFill="1" applyBorder="1" applyAlignment="1">
      <alignment horizontal="center" vertical="center"/>
    </xf>
    <xf numFmtId="164" fontId="17" fillId="2" borderId="52" xfId="1" applyNumberFormat="1" applyFont="1" applyFill="1" applyBorder="1" applyAlignment="1">
      <alignment horizontal="center" vertical="center" wrapText="1"/>
    </xf>
    <xf numFmtId="164" fontId="17" fillId="2" borderId="56" xfId="1" applyNumberFormat="1" applyFont="1" applyFill="1" applyBorder="1" applyAlignment="1">
      <alignment horizontal="center" vertical="center" wrapText="1"/>
    </xf>
    <xf numFmtId="0" fontId="17" fillId="7" borderId="52" xfId="1" applyNumberFormat="1" applyFont="1" applyFill="1" applyBorder="1" applyAlignment="1">
      <alignment horizontal="center" vertical="center" wrapText="1"/>
    </xf>
    <xf numFmtId="0" fontId="17" fillId="7" borderId="56" xfId="1"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4" fillId="0" borderId="45" xfId="0" applyFont="1" applyBorder="1" applyAlignment="1">
      <alignment horizontal="left" vertical="center" wrapText="1"/>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55"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5" borderId="45" xfId="0" applyFont="1" applyFill="1" applyBorder="1" applyAlignment="1">
      <alignment horizontal="left" vertical="center"/>
    </xf>
    <xf numFmtId="0" fontId="14" fillId="5" borderId="47" xfId="0" applyFont="1" applyFill="1" applyBorder="1" applyAlignment="1">
      <alignment horizontal="left" vertical="center"/>
    </xf>
    <xf numFmtId="0" fontId="21" fillId="0" borderId="40" xfId="0" applyFont="1" applyBorder="1" applyAlignment="1">
      <alignment horizontal="left"/>
    </xf>
    <xf numFmtId="0" fontId="14" fillId="0" borderId="54" xfId="0" applyFont="1" applyBorder="1" applyAlignment="1">
      <alignment horizontal="left" vertical="center" wrapText="1"/>
    </xf>
    <xf numFmtId="0" fontId="14" fillId="0" borderId="27" xfId="0" applyFont="1" applyBorder="1" applyAlignment="1">
      <alignment horizontal="left" vertical="center" wrapText="1"/>
    </xf>
    <xf numFmtId="0" fontId="14" fillId="0" borderId="64" xfId="0" applyFont="1" applyBorder="1" applyAlignment="1">
      <alignment horizontal="left" vertical="center" wrapText="1"/>
    </xf>
    <xf numFmtId="0" fontId="16" fillId="2" borderId="55" xfId="0" applyFont="1" applyFill="1" applyBorder="1" applyAlignment="1">
      <alignment horizontal="center" vertical="center"/>
    </xf>
    <xf numFmtId="0" fontId="17" fillId="2" borderId="2" xfId="0" applyFont="1" applyFill="1" applyBorder="1" applyAlignment="1">
      <alignment horizontal="center" vertical="center" wrapText="1"/>
    </xf>
    <xf numFmtId="0" fontId="29" fillId="0" borderId="0" xfId="7" applyFont="1" applyAlignment="1">
      <alignment horizontal="left" vertical="top" wrapText="1"/>
    </xf>
    <xf numFmtId="0" fontId="30" fillId="0" borderId="0" xfId="7" applyFont="1" applyAlignment="1">
      <alignment horizontal="left" vertical="center" wrapText="1"/>
    </xf>
    <xf numFmtId="0" fontId="0" fillId="0" borderId="0" xfId="0" applyAlignment="1">
      <alignment horizontal="left" vertical="top" wrapText="1"/>
    </xf>
    <xf numFmtId="0" fontId="26" fillId="0" borderId="0" xfId="7" applyAlignment="1">
      <alignment horizontal="left" wrapText="1"/>
    </xf>
    <xf numFmtId="0" fontId="28" fillId="0" borderId="18" xfId="7" applyFont="1" applyBorder="1" applyAlignment="1">
      <alignment horizontal="center" vertical="center"/>
    </xf>
    <xf numFmtId="0" fontId="0" fillId="11" borderId="28" xfId="0" applyFill="1" applyBorder="1" applyAlignment="1" applyProtection="1">
      <alignment horizontal="center" vertical="center"/>
      <protection hidden="1"/>
    </xf>
    <xf numFmtId="0" fontId="0" fillId="11" borderId="30" xfId="0" applyFill="1" applyBorder="1" applyAlignment="1" applyProtection="1">
      <alignment horizontal="center" vertical="center"/>
      <protection hidden="1"/>
    </xf>
    <xf numFmtId="0" fontId="0" fillId="13" borderId="33" xfId="0" applyFill="1" applyBorder="1" applyAlignment="1" applyProtection="1">
      <alignment horizontal="center" vertical="center"/>
      <protection hidden="1"/>
    </xf>
    <xf numFmtId="0" fontId="0" fillId="13" borderId="28" xfId="0" applyFill="1" applyBorder="1" applyAlignment="1" applyProtection="1">
      <alignment horizontal="center" vertical="center"/>
      <protection hidden="1"/>
    </xf>
    <xf numFmtId="0" fontId="0" fillId="13" borderId="30" xfId="0" applyFill="1" applyBorder="1" applyAlignment="1" applyProtection="1">
      <alignment horizontal="center" vertical="center"/>
      <protection hidden="1"/>
    </xf>
    <xf numFmtId="0" fontId="0" fillId="14" borderId="33" xfId="0" applyFill="1" applyBorder="1" applyAlignment="1" applyProtection="1">
      <alignment horizontal="center" vertical="center" wrapText="1"/>
      <protection hidden="1"/>
    </xf>
    <xf numFmtId="0" fontId="0" fillId="14" borderId="28" xfId="0" applyFill="1" applyBorder="1" applyAlignment="1" applyProtection="1">
      <alignment horizontal="center" vertical="center" wrapText="1"/>
      <protection hidden="1"/>
    </xf>
    <xf numFmtId="0" fontId="0" fillId="14" borderId="30" xfId="0" applyFill="1" applyBorder="1" applyAlignment="1" applyProtection="1">
      <alignment horizontal="center" vertical="center" wrapText="1"/>
      <protection hidden="1"/>
    </xf>
  </cellXfs>
  <cellStyles count="8">
    <cellStyle name="Comma" xfId="1" builtinId="3"/>
    <cellStyle name="Currency" xfId="2" builtinId="4"/>
    <cellStyle name="Normal" xfId="0" builtinId="0"/>
    <cellStyle name="Normal 10 2" xfId="4"/>
    <cellStyle name="Normal 2" xfId="7"/>
    <cellStyle name="Normal 8" xfId="5"/>
    <cellStyle name="Normal_Revised Exhibit 1_021810_Eberts" xfId="6"/>
    <cellStyle name="Percent" xfId="3" builtinId="5"/>
  </cellStyles>
  <dxfs count="11">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Metrics'!$H$7:$I$7</c:f>
              <c:numCache>
                <c:formatCode>_(* #,##0_);_(* \(#,##0\);_(* "-"??_);_(@_)</c:formatCode>
                <c:ptCount val="2"/>
                <c:pt idx="0">
                  <c:v>92724.214501360257</c:v>
                </c:pt>
                <c:pt idx="1">
                  <c:v>92725.260191089139</c:v>
                </c:pt>
              </c:numCache>
            </c:numRef>
          </c:val>
          <c:extLst>
            <c:ext xmlns:c16="http://schemas.microsoft.com/office/drawing/2014/chart" uri="{C3380CC4-5D6E-409C-BE32-E72D297353CC}">
              <c16:uniqueId val="{00000000-9C73-4A4A-ADCA-75642BB9FFD4}"/>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Metrics'!$H$8:$I$8</c:f>
              <c:numCache>
                <c:formatCode>_(* #,##0_);_(* \(#,##0\);_(* "-"??_);_(@_)</c:formatCode>
                <c:ptCount val="2"/>
                <c:pt idx="0">
                  <c:v>0</c:v>
                </c:pt>
                <c:pt idx="1">
                  <c:v>472527.04343071522</c:v>
                </c:pt>
              </c:numCache>
            </c:numRef>
          </c:val>
          <c:extLst>
            <c:ext xmlns:c16="http://schemas.microsoft.com/office/drawing/2014/chart" uri="{C3380CC4-5D6E-409C-BE32-E72D297353CC}">
              <c16:uniqueId val="{00000001-B888-4677-BA11-7FAE5310EB8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rp\Energy%20Efficiency\NJ\Regulatory%20Status%20Reports\2021\Annual\Appendices\Back%20up\Copy%20of%20JCPL%20CE%20Calculator%20Version%203%20Oct%2013%20202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Notes"/>
      <sheetName val="1.Global.Parameters"/>
      <sheetName val="2. Program.Impacts"/>
      <sheetName val="3. EULs and ICs"/>
      <sheetName val="4.Model"/>
      <sheetName val="5.Results by Sector"/>
      <sheetName val="6.Results by Program"/>
      <sheetName val="CE cheat sheet"/>
      <sheetName val="7. Comparison Plots to Plan"/>
      <sheetName val="a. Monthly Avoided Costs NJ"/>
      <sheetName val="b.Wholesale Market Data"/>
      <sheetName val="c.Loadshapes"/>
      <sheetName val="d. Rpt C L wIncent-NonInc Splt"/>
      <sheetName val="e. Measure Assumptions"/>
      <sheetName val="f. RECS"/>
      <sheetName val="Rpt fr C Ludrosky"/>
      <sheetName val="g.Compare Energy Impacts to MIS"/>
      <sheetName val="h. Plan"/>
      <sheetName val="i. Comparison to 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16"/>
  <sheetViews>
    <sheetView zoomScaleNormal="100" workbookViewId="0">
      <selection activeCell="G22" sqref="G22"/>
    </sheetView>
  </sheetViews>
  <sheetFormatPr defaultRowHeight="14.5"/>
  <cols>
    <col min="1" max="1" width="4.81640625" customWidth="1"/>
    <col min="2" max="2" width="19.1796875" customWidth="1"/>
    <col min="3" max="14" width="9.54296875" customWidth="1"/>
  </cols>
  <sheetData>
    <row r="1" spans="1:14">
      <c r="A1" s="462"/>
      <c r="B1" s="462"/>
      <c r="C1" s="462"/>
    </row>
    <row r="2" spans="1:14">
      <c r="A2" s="462"/>
      <c r="B2" t="s">
        <v>23</v>
      </c>
    </row>
    <row r="3" spans="1:14">
      <c r="A3" s="462"/>
      <c r="B3" s="623"/>
      <c r="C3" s="625" t="s">
        <v>24</v>
      </c>
      <c r="D3" s="625"/>
      <c r="E3" s="625"/>
      <c r="F3" s="625"/>
      <c r="G3" s="625"/>
      <c r="H3" s="625"/>
      <c r="I3" s="625" t="s">
        <v>25</v>
      </c>
      <c r="J3" s="625"/>
      <c r="K3" s="625"/>
      <c r="L3" s="625"/>
      <c r="M3" s="625"/>
      <c r="N3" s="625"/>
    </row>
    <row r="4" spans="1:14">
      <c r="A4" s="462"/>
      <c r="B4" s="624"/>
      <c r="C4" s="480" t="s">
        <v>26</v>
      </c>
      <c r="D4" s="481" t="s">
        <v>27</v>
      </c>
      <c r="E4" s="481" t="s">
        <v>28</v>
      </c>
      <c r="F4" s="482" t="s">
        <v>29</v>
      </c>
      <c r="G4" s="457" t="s">
        <v>30</v>
      </c>
      <c r="H4" s="457" t="s">
        <v>31</v>
      </c>
      <c r="I4" s="480" t="s">
        <v>26</v>
      </c>
      <c r="J4" s="481" t="s">
        <v>27</v>
      </c>
      <c r="K4" s="481" t="s">
        <v>28</v>
      </c>
      <c r="L4" s="482" t="s">
        <v>29</v>
      </c>
      <c r="M4" s="457" t="s">
        <v>30</v>
      </c>
      <c r="N4" s="457" t="s">
        <v>31</v>
      </c>
    </row>
    <row r="5" spans="1:14">
      <c r="B5" s="501" t="s">
        <v>32</v>
      </c>
      <c r="C5" s="502">
        <v>5.5</v>
      </c>
      <c r="D5" s="502">
        <v>7.8</v>
      </c>
      <c r="E5" s="502">
        <v>4.5999999999999996</v>
      </c>
      <c r="F5" s="503">
        <v>1.6</v>
      </c>
      <c r="G5" s="503">
        <v>3.8</v>
      </c>
      <c r="H5" s="503">
        <v>11.7</v>
      </c>
      <c r="I5" s="503">
        <v>12.82747759231326</v>
      </c>
      <c r="J5" s="503">
        <v>58.350766788789144</v>
      </c>
      <c r="K5" s="503">
        <v>12.534067302369426</v>
      </c>
      <c r="L5" s="503">
        <v>0.95010786318137086</v>
      </c>
      <c r="M5" s="503">
        <v>10.645764377911918</v>
      </c>
      <c r="N5" s="503">
        <v>18.464327907932809</v>
      </c>
    </row>
    <row r="6" spans="1:14">
      <c r="B6" s="501" t="s">
        <v>33</v>
      </c>
      <c r="C6" s="502">
        <v>1.6</v>
      </c>
      <c r="D6" s="502">
        <v>3.6</v>
      </c>
      <c r="E6" s="502">
        <v>0.8</v>
      </c>
      <c r="F6" s="503">
        <v>0.6</v>
      </c>
      <c r="G6" s="503">
        <v>1</v>
      </c>
      <c r="H6" s="503">
        <v>3.3</v>
      </c>
      <c r="I6" s="503">
        <v>0.67349936185029313</v>
      </c>
      <c r="J6" s="503">
        <v>67.6038727314846</v>
      </c>
      <c r="K6" s="503">
        <v>0.54017729134901205</v>
      </c>
      <c r="L6" s="503">
        <v>0.37251483766353355</v>
      </c>
      <c r="M6" s="503">
        <v>0.55317637480915993</v>
      </c>
      <c r="N6" s="503">
        <v>0.97962128741038779</v>
      </c>
    </row>
    <row r="7" spans="1:14" ht="24.5">
      <c r="B7" s="501" t="s">
        <v>15</v>
      </c>
      <c r="C7" s="502">
        <v>1.6</v>
      </c>
      <c r="D7" s="502">
        <v>0</v>
      </c>
      <c r="E7" s="502">
        <v>1.4</v>
      </c>
      <c r="F7" s="503">
        <v>0.9</v>
      </c>
      <c r="G7" s="503">
        <v>1.4</v>
      </c>
      <c r="H7" s="503">
        <v>3.6</v>
      </c>
      <c r="I7" s="503">
        <v>0.95227193113473096</v>
      </c>
      <c r="J7" s="503" t="s">
        <v>0</v>
      </c>
      <c r="K7" s="503">
        <v>0.82939697754405572</v>
      </c>
      <c r="L7" s="503">
        <v>0.41807774367934203</v>
      </c>
      <c r="M7" s="503">
        <v>0.82939697754405572</v>
      </c>
      <c r="N7" s="503">
        <v>1.4125607120845365</v>
      </c>
    </row>
    <row r="8" spans="1:14">
      <c r="B8" s="501" t="s">
        <v>17</v>
      </c>
      <c r="C8" s="502">
        <v>6.4</v>
      </c>
      <c r="D8" s="502">
        <v>9.1</v>
      </c>
      <c r="E8" s="502">
        <v>3.4</v>
      </c>
      <c r="F8" s="503">
        <v>1.4</v>
      </c>
      <c r="G8" s="503">
        <v>4.5</v>
      </c>
      <c r="H8" s="503">
        <v>13.8</v>
      </c>
      <c r="I8" s="503">
        <v>1.6448693721058778</v>
      </c>
      <c r="J8" s="503">
        <v>11.08956466868193</v>
      </c>
      <c r="K8" s="503">
        <v>1.6277587945719871</v>
      </c>
      <c r="L8" s="503">
        <v>0.86983702723954404</v>
      </c>
      <c r="M8" s="503">
        <v>1.4907935533273939</v>
      </c>
      <c r="N8" s="503">
        <v>2.2638710045986339</v>
      </c>
    </row>
    <row r="9" spans="1:14" ht="24.5">
      <c r="B9" s="501" t="s">
        <v>19</v>
      </c>
      <c r="C9" s="502">
        <v>2.8</v>
      </c>
      <c r="D9" s="502">
        <v>2.5</v>
      </c>
      <c r="E9" s="502">
        <v>4.4000000000000004</v>
      </c>
      <c r="F9" s="503">
        <v>1.7</v>
      </c>
      <c r="G9" s="503">
        <v>2</v>
      </c>
      <c r="H9" s="503">
        <v>6.2</v>
      </c>
      <c r="I9" s="503">
        <v>2.3355582038868712</v>
      </c>
      <c r="J9" s="503">
        <v>3.7357625188913497</v>
      </c>
      <c r="K9" s="503">
        <v>3.4691702688546684</v>
      </c>
      <c r="L9" s="503">
        <v>0.8348503149433838</v>
      </c>
      <c r="M9" s="503">
        <v>1.9296875130662532</v>
      </c>
      <c r="N9" s="503">
        <v>3.2136607593219444</v>
      </c>
    </row>
    <row r="10" spans="1:14">
      <c r="B10" s="501" t="s">
        <v>3</v>
      </c>
      <c r="C10" s="502">
        <v>1.9</v>
      </c>
      <c r="D10" s="502">
        <v>5.6</v>
      </c>
      <c r="E10" s="502">
        <v>1.2</v>
      </c>
      <c r="F10" s="503">
        <v>0.8</v>
      </c>
      <c r="G10" s="503">
        <v>1.3</v>
      </c>
      <c r="H10" s="503">
        <v>4.0999999999999996</v>
      </c>
      <c r="I10" s="503">
        <v>0.23173726874783265</v>
      </c>
      <c r="J10" s="503" t="s">
        <v>0</v>
      </c>
      <c r="K10" s="503">
        <v>0.20021987362263116</v>
      </c>
      <c r="L10" s="503">
        <v>0.18546082265070982</v>
      </c>
      <c r="M10" s="503">
        <v>0.20021987362263116</v>
      </c>
      <c r="N10" s="503">
        <v>0.29565212450963052</v>
      </c>
    </row>
    <row r="11" spans="1:14" ht="26">
      <c r="B11" s="501" t="s">
        <v>34</v>
      </c>
      <c r="C11" s="502">
        <v>1</v>
      </c>
      <c r="D11" s="502">
        <v>2.1</v>
      </c>
      <c r="E11" s="502">
        <v>0.9</v>
      </c>
      <c r="F11" s="503">
        <v>0.8</v>
      </c>
      <c r="G11" s="503">
        <v>0.9</v>
      </c>
      <c r="H11" s="503">
        <v>2.2999999999999998</v>
      </c>
      <c r="I11" s="503" t="s">
        <v>0</v>
      </c>
      <c r="J11" s="503" t="s">
        <v>0</v>
      </c>
      <c r="K11" s="503" t="s">
        <v>0</v>
      </c>
      <c r="L11" s="503" t="s">
        <v>0</v>
      </c>
      <c r="M11" s="503" t="s">
        <v>0</v>
      </c>
      <c r="N11" s="503" t="s">
        <v>0</v>
      </c>
    </row>
    <row r="12" spans="1:14">
      <c r="B12" s="461" t="s">
        <v>35</v>
      </c>
      <c r="C12" s="504">
        <v>3.5</v>
      </c>
      <c r="D12" s="504">
        <v>4.0999999999999996</v>
      </c>
      <c r="E12" s="504">
        <v>3.4</v>
      </c>
      <c r="F12" s="505">
        <v>1.5</v>
      </c>
      <c r="G12" s="505">
        <v>2.4</v>
      </c>
      <c r="H12" s="505">
        <v>7.6</v>
      </c>
      <c r="I12" s="503">
        <v>8.3564011063173336</v>
      </c>
      <c r="J12" s="503">
        <v>29.526993273327566</v>
      </c>
      <c r="K12" s="503">
        <v>8.6403586397122538</v>
      </c>
      <c r="L12" s="503">
        <v>0.92767827639437928</v>
      </c>
      <c r="M12" s="503">
        <v>6.9389495548183469</v>
      </c>
      <c r="N12" s="503">
        <v>11.989104470710537</v>
      </c>
    </row>
    <row r="14" spans="1:14">
      <c r="B14" s="506" t="s">
        <v>36</v>
      </c>
    </row>
    <row r="15" spans="1:14">
      <c r="B15" s="506" t="s">
        <v>37</v>
      </c>
    </row>
    <row r="16" spans="1:14">
      <c r="B16" s="506" t="s">
        <v>38</v>
      </c>
    </row>
  </sheetData>
  <mergeCells count="3">
    <mergeCell ref="B3:B4"/>
    <mergeCell ref="C3:H3"/>
    <mergeCell ref="I3:N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N49"/>
  <sheetViews>
    <sheetView tabSelected="1" topLeftCell="I4" zoomScale="55" zoomScaleNormal="55" zoomScaleSheetLayoutView="100" workbookViewId="0">
      <selection activeCell="U28" sqref="U28"/>
    </sheetView>
  </sheetViews>
  <sheetFormatPr defaultColWidth="9.453125" defaultRowHeight="14.5"/>
  <cols>
    <col min="1" max="1" width="4.453125" style="248" customWidth="1"/>
    <col min="2" max="2" width="22.1796875" customWidth="1"/>
    <col min="3" max="3" width="43.81640625" customWidth="1"/>
    <col min="4" max="4" width="10.453125" bestFit="1" customWidth="1"/>
    <col min="5" max="5" width="13" customWidth="1"/>
    <col min="6" max="6" width="11.54296875" customWidth="1"/>
    <col min="7" max="7" width="12.54296875" customWidth="1"/>
    <col min="8" max="8" width="19.1796875" bestFit="1" customWidth="1"/>
    <col min="9" max="9" width="15.81640625" bestFit="1" customWidth="1"/>
    <col min="10" max="10" width="20" bestFit="1" customWidth="1"/>
    <col min="11" max="11" width="12.54296875" style="149" customWidth="1"/>
    <col min="12" max="13" width="13.54296875" style="1" customWidth="1"/>
    <col min="14" max="14" width="14.54296875" style="1" customWidth="1"/>
    <col min="15" max="15" width="12.453125" style="149" customWidth="1"/>
    <col min="16" max="16" width="15.453125" style="1" customWidth="1"/>
    <col min="17" max="17" width="12.54296875" style="2" customWidth="1"/>
    <col min="18" max="18" width="13.453125" style="1" customWidth="1"/>
    <col min="19" max="19" width="13.81640625" style="248" bestFit="1" customWidth="1"/>
    <col min="20" max="20" width="16.453125" customWidth="1"/>
    <col min="21" max="21" width="16.453125" style="3" customWidth="1"/>
    <col min="22" max="23" width="16.453125" customWidth="1"/>
    <col min="24" max="25" width="15.54296875" style="1" customWidth="1"/>
    <col min="26" max="26" width="13.54296875" customWidth="1"/>
    <col min="30" max="30" width="9.453125" customWidth="1"/>
  </cols>
  <sheetData>
    <row r="1" spans="1:25" ht="23.5">
      <c r="B1" s="247" t="s">
        <v>40</v>
      </c>
      <c r="C1" s="248"/>
      <c r="D1" s="248"/>
      <c r="E1" s="248"/>
      <c r="F1" s="248"/>
      <c r="G1" s="615"/>
      <c r="H1" s="615"/>
      <c r="I1" s="248"/>
      <c r="J1" s="248"/>
      <c r="K1" s="530">
        <v>1000</v>
      </c>
      <c r="L1" s="250"/>
      <c r="M1" s="250"/>
      <c r="N1" s="250"/>
      <c r="O1" s="249"/>
      <c r="P1" s="250"/>
      <c r="Q1" s="251"/>
      <c r="R1" s="250"/>
      <c r="U1" s="36"/>
      <c r="X1" s="35"/>
      <c r="Y1" s="35"/>
    </row>
    <row r="2" spans="1:25" ht="19" thickBot="1">
      <c r="A2" s="252"/>
      <c r="B2" s="252" t="s">
        <v>41</v>
      </c>
      <c r="C2" s="252"/>
      <c r="D2" s="252"/>
      <c r="E2" s="252"/>
      <c r="F2" s="252"/>
      <c r="G2" s="252"/>
      <c r="H2" s="531"/>
      <c r="I2" s="531"/>
      <c r="J2" s="579"/>
      <c r="K2" s="253"/>
      <c r="L2" s="254"/>
      <c r="M2" s="254"/>
      <c r="N2" s="250"/>
      <c r="O2" s="249"/>
      <c r="P2" s="250"/>
      <c r="Q2" s="255"/>
      <c r="R2" s="250"/>
      <c r="U2" s="45"/>
      <c r="X2" s="35"/>
      <c r="Y2" s="35"/>
    </row>
    <row r="3" spans="1:25" ht="43.4" customHeight="1" thickBot="1">
      <c r="A3" s="248" t="s">
        <v>42</v>
      </c>
      <c r="B3" s="408"/>
      <c r="C3" s="27"/>
      <c r="D3" s="633" t="s">
        <v>43</v>
      </c>
      <c r="E3" s="634"/>
      <c r="F3" s="634"/>
      <c r="G3" s="635"/>
      <c r="H3" s="636" t="s">
        <v>44</v>
      </c>
      <c r="I3" s="637"/>
      <c r="J3" s="637"/>
      <c r="K3" s="638"/>
      <c r="L3" s="626" t="s">
        <v>45</v>
      </c>
      <c r="M3" s="627"/>
      <c r="N3" s="627"/>
      <c r="O3" s="627"/>
      <c r="P3" s="627"/>
      <c r="Q3" s="627"/>
      <c r="R3" s="627"/>
      <c r="S3" s="627"/>
      <c r="T3" s="149"/>
      <c r="U3" s="36"/>
      <c r="W3" s="43"/>
      <c r="X3" s="43"/>
      <c r="Y3" s="43"/>
    </row>
    <row r="4" spans="1:25" ht="21" customHeight="1">
      <c r="B4" s="67"/>
      <c r="C4" s="29"/>
      <c r="D4" s="75" t="s">
        <v>46</v>
      </c>
      <c r="E4" s="20" t="s">
        <v>47</v>
      </c>
      <c r="F4" s="20" t="s">
        <v>48</v>
      </c>
      <c r="G4" s="21" t="s">
        <v>49</v>
      </c>
      <c r="H4" s="77" t="s">
        <v>50</v>
      </c>
      <c r="I4" s="74" t="s">
        <v>51</v>
      </c>
      <c r="J4" s="74" t="s">
        <v>52</v>
      </c>
      <c r="K4" s="150" t="s">
        <v>53</v>
      </c>
      <c r="L4" s="113" t="s">
        <v>54</v>
      </c>
      <c r="M4" s="113" t="s">
        <v>55</v>
      </c>
      <c r="N4" s="114" t="s">
        <v>56</v>
      </c>
      <c r="O4" s="162" t="s">
        <v>57</v>
      </c>
      <c r="P4" s="113" t="s">
        <v>58</v>
      </c>
      <c r="Q4" s="122" t="s">
        <v>59</v>
      </c>
      <c r="R4" s="120" t="s">
        <v>60</v>
      </c>
      <c r="S4" s="120" t="s">
        <v>61</v>
      </c>
      <c r="U4" s="36"/>
      <c r="X4" s="35"/>
      <c r="Y4" s="35"/>
    </row>
    <row r="5" spans="1:25" ht="52.5" customHeight="1" thickBot="1">
      <c r="B5" s="68"/>
      <c r="C5" s="28"/>
      <c r="D5" s="19" t="s">
        <v>62</v>
      </c>
      <c r="E5" s="76" t="s">
        <v>63</v>
      </c>
      <c r="F5" s="76" t="s">
        <v>64</v>
      </c>
      <c r="G5" s="4" t="s">
        <v>65</v>
      </c>
      <c r="H5" s="106" t="s">
        <v>66</v>
      </c>
      <c r="I5" s="105" t="s">
        <v>67</v>
      </c>
      <c r="J5" s="105" t="s">
        <v>68</v>
      </c>
      <c r="K5" s="151" t="s">
        <v>69</v>
      </c>
      <c r="L5" s="26" t="s">
        <v>70</v>
      </c>
      <c r="M5" s="26" t="s">
        <v>71</v>
      </c>
      <c r="N5" s="5" t="s">
        <v>72</v>
      </c>
      <c r="O5" s="163" t="s">
        <v>73</v>
      </c>
      <c r="P5" s="5" t="s">
        <v>74</v>
      </c>
      <c r="Q5" s="123" t="s">
        <v>75</v>
      </c>
      <c r="R5" s="123" t="s">
        <v>76</v>
      </c>
      <c r="S5" s="123" t="s">
        <v>77</v>
      </c>
      <c r="U5" s="36"/>
      <c r="X5" s="35"/>
      <c r="Y5" s="35"/>
    </row>
    <row r="6" spans="1:25" ht="17" thickBot="1">
      <c r="B6" s="53" t="s">
        <v>78</v>
      </c>
      <c r="C6" s="53" t="s">
        <v>79</v>
      </c>
      <c r="D6" s="145"/>
      <c r="E6" s="146"/>
      <c r="F6" s="146"/>
      <c r="G6" s="147"/>
      <c r="H6" s="145"/>
      <c r="I6" s="146"/>
      <c r="J6" s="483"/>
      <c r="K6" s="147"/>
      <c r="L6" s="200"/>
      <c r="M6" s="146"/>
      <c r="N6" s="201"/>
      <c r="O6" s="202"/>
      <c r="P6" s="201"/>
      <c r="Q6" s="203"/>
      <c r="R6" s="203"/>
      <c r="S6" s="204"/>
      <c r="T6" s="38"/>
      <c r="U6" s="39"/>
      <c r="V6" s="38"/>
      <c r="W6" s="38"/>
      <c r="X6" s="38"/>
      <c r="Y6" s="38"/>
    </row>
    <row r="7" spans="1:25">
      <c r="B7" s="639" t="s">
        <v>80</v>
      </c>
      <c r="C7" s="618" t="s">
        <v>81</v>
      </c>
      <c r="D7" s="97">
        <v>726</v>
      </c>
      <c r="E7" s="191"/>
      <c r="F7" s="98">
        <v>726</v>
      </c>
      <c r="G7" s="192" t="s">
        <v>2</v>
      </c>
      <c r="H7" s="558">
        <v>668.05429677699999</v>
      </c>
      <c r="I7" s="559"/>
      <c r="J7" s="580">
        <v>668.05429677699999</v>
      </c>
      <c r="K7" s="192" t="s">
        <v>2</v>
      </c>
      <c r="L7" s="97">
        <v>327.20848450000057</v>
      </c>
      <c r="M7" s="191"/>
      <c r="N7" s="118">
        <v>327.20848450000057</v>
      </c>
      <c r="O7" s="199" t="s">
        <v>2</v>
      </c>
      <c r="P7" s="7">
        <v>385.12438625649946</v>
      </c>
      <c r="Q7" s="22">
        <v>0.18920170400000019</v>
      </c>
      <c r="R7" s="570">
        <v>4946.4395635500023</v>
      </c>
      <c r="S7" s="570">
        <v>4946.4395635500023</v>
      </c>
      <c r="T7" s="35"/>
      <c r="U7" s="40"/>
      <c r="V7" s="40"/>
      <c r="W7" s="35"/>
      <c r="X7" s="35"/>
      <c r="Y7" s="35"/>
    </row>
    <row r="8" spans="1:25">
      <c r="B8" s="640"/>
      <c r="C8" s="62" t="s">
        <v>82</v>
      </c>
      <c r="D8" s="97">
        <v>1995</v>
      </c>
      <c r="E8" s="187"/>
      <c r="F8" s="98">
        <v>1995</v>
      </c>
      <c r="G8" s="188" t="s">
        <v>2</v>
      </c>
      <c r="H8" s="560">
        <v>286.10335984700004</v>
      </c>
      <c r="I8" s="561"/>
      <c r="J8" s="581">
        <v>286.10335984700004</v>
      </c>
      <c r="K8" s="188" t="s">
        <v>2</v>
      </c>
      <c r="L8" s="78">
        <v>412.3652708000011</v>
      </c>
      <c r="M8" s="187"/>
      <c r="N8" s="7">
        <v>412.3652708000011</v>
      </c>
      <c r="O8" s="190" t="s">
        <v>2</v>
      </c>
      <c r="P8" s="7">
        <v>485.35392373160875</v>
      </c>
      <c r="Q8" s="8">
        <v>6.2153051999999334E-2</v>
      </c>
      <c r="R8" s="66">
        <v>4292.3354926839993</v>
      </c>
      <c r="S8" s="570">
        <v>4292.3354926839993</v>
      </c>
      <c r="T8" s="35"/>
      <c r="U8" s="40"/>
      <c r="V8" s="144"/>
      <c r="W8" s="35"/>
      <c r="X8" s="35"/>
      <c r="Y8" s="35"/>
    </row>
    <row r="9" spans="1:25">
      <c r="B9" s="640"/>
      <c r="C9" s="54" t="s">
        <v>83</v>
      </c>
      <c r="D9" s="97">
        <v>1481</v>
      </c>
      <c r="E9" s="187"/>
      <c r="F9" s="98">
        <v>1481</v>
      </c>
      <c r="G9" s="188" t="s">
        <v>2</v>
      </c>
      <c r="H9" s="562">
        <v>345.02090403600005</v>
      </c>
      <c r="I9" s="561"/>
      <c r="J9" s="581">
        <v>345.02090403600005</v>
      </c>
      <c r="K9" s="188" t="s">
        <v>2</v>
      </c>
      <c r="L9" s="208">
        <v>1634.2909999999999</v>
      </c>
      <c r="M9" s="187"/>
      <c r="N9" s="7">
        <v>1634.2909999999999</v>
      </c>
      <c r="O9" s="190" t="s">
        <v>2</v>
      </c>
      <c r="P9" s="7">
        <v>1923.5605069999542</v>
      </c>
      <c r="Q9" s="8">
        <v>0.26431499999999297</v>
      </c>
      <c r="R9" s="66">
        <v>7930.55</v>
      </c>
      <c r="S9" s="570">
        <v>7930.55</v>
      </c>
      <c r="U9" s="40"/>
      <c r="V9" s="144"/>
      <c r="W9" s="35"/>
      <c r="X9" s="35"/>
      <c r="Y9" s="35"/>
    </row>
    <row r="10" spans="1:25" ht="16.5">
      <c r="B10" s="640"/>
      <c r="C10" s="71" t="s">
        <v>84</v>
      </c>
      <c r="D10" s="97">
        <v>71418</v>
      </c>
      <c r="E10" s="187"/>
      <c r="F10" s="98">
        <v>71418</v>
      </c>
      <c r="G10" s="188" t="s">
        <v>2</v>
      </c>
      <c r="H10" s="562">
        <v>3016.4523722650001</v>
      </c>
      <c r="I10" s="561"/>
      <c r="J10" s="581">
        <v>3016.4523722650001</v>
      </c>
      <c r="K10" s="188" t="s">
        <v>2</v>
      </c>
      <c r="L10" s="78">
        <v>29661.43041400428</v>
      </c>
      <c r="M10" s="187"/>
      <c r="N10" s="7">
        <v>29661.43041400428</v>
      </c>
      <c r="O10" s="190" t="s">
        <v>2</v>
      </c>
      <c r="P10" s="7">
        <v>34911.435565030144</v>
      </c>
      <c r="Q10" s="8">
        <v>2.3035245240006299</v>
      </c>
      <c r="R10" s="66">
        <v>381798.64608798025</v>
      </c>
      <c r="S10" s="570">
        <v>381798.64608798025</v>
      </c>
      <c r="T10" s="38"/>
      <c r="U10" s="40"/>
      <c r="V10" s="144"/>
      <c r="W10" s="35"/>
      <c r="X10" s="35"/>
      <c r="Y10" s="35"/>
    </row>
    <row r="11" spans="1:25">
      <c r="B11" s="640"/>
      <c r="C11" s="71" t="s">
        <v>85</v>
      </c>
      <c r="D11" s="97">
        <v>68735</v>
      </c>
      <c r="E11" s="187"/>
      <c r="F11" s="227">
        <v>68735</v>
      </c>
      <c r="G11" s="188" t="s">
        <v>2</v>
      </c>
      <c r="H11" s="562">
        <v>458.31968255100003</v>
      </c>
      <c r="I11" s="561"/>
      <c r="J11" s="581">
        <v>458.31968255100003</v>
      </c>
      <c r="K11" s="188" t="s">
        <v>2</v>
      </c>
      <c r="L11" s="208">
        <v>11424.184183600013</v>
      </c>
      <c r="M11" s="187"/>
      <c r="N11" s="7">
        <v>11424.184183600013</v>
      </c>
      <c r="O11" s="190" t="s">
        <v>2</v>
      </c>
      <c r="P11" s="7">
        <v>13446.264784097186</v>
      </c>
      <c r="Q11" s="8">
        <v>0.85631886200002083</v>
      </c>
      <c r="R11" s="66">
        <v>171362.76989634437</v>
      </c>
      <c r="S11" s="570">
        <v>171362.76989634437</v>
      </c>
      <c r="T11" s="35"/>
      <c r="U11" s="40"/>
      <c r="V11" s="144"/>
      <c r="W11" s="35"/>
      <c r="X11" s="35"/>
      <c r="Y11" s="35"/>
    </row>
    <row r="12" spans="1:25">
      <c r="B12" s="640"/>
      <c r="C12" s="71" t="s">
        <v>86</v>
      </c>
      <c r="D12" s="97">
        <v>4812</v>
      </c>
      <c r="E12" s="187"/>
      <c r="F12" s="98">
        <v>4812</v>
      </c>
      <c r="G12" s="188" t="s">
        <v>2</v>
      </c>
      <c r="H12" s="562">
        <v>411.675184124</v>
      </c>
      <c r="I12" s="561"/>
      <c r="J12" s="581">
        <v>411.675184124</v>
      </c>
      <c r="K12" s="188" t="s">
        <v>2</v>
      </c>
      <c r="L12" s="78">
        <v>668.23314238001001</v>
      </c>
      <c r="M12" s="187"/>
      <c r="N12" s="7">
        <v>668.23314238001001</v>
      </c>
      <c r="O12" s="190" t="s">
        <v>2</v>
      </c>
      <c r="P12" s="7">
        <v>786.51040858126714</v>
      </c>
      <c r="Q12" s="8">
        <v>1.1357600800000024E-2</v>
      </c>
      <c r="R12" s="66">
        <v>5896.4167956999881</v>
      </c>
      <c r="S12" s="570">
        <v>5896.4167956999881</v>
      </c>
      <c r="U12" s="40"/>
      <c r="V12" s="144"/>
      <c r="W12" s="35"/>
      <c r="X12" s="35"/>
      <c r="Y12" s="35"/>
    </row>
    <row r="13" spans="1:25" ht="15" thickBot="1">
      <c r="B13" s="641"/>
      <c r="C13" s="72" t="s">
        <v>87</v>
      </c>
      <c r="D13" s="80">
        <v>149167</v>
      </c>
      <c r="E13" s="81">
        <v>1129606.95</v>
      </c>
      <c r="F13" s="81">
        <v>149167</v>
      </c>
      <c r="G13" s="177">
        <v>0.13205212662687674</v>
      </c>
      <c r="H13" s="582">
        <v>5185.6257996000004</v>
      </c>
      <c r="I13" s="583">
        <v>20516.806859450051</v>
      </c>
      <c r="J13" s="583">
        <v>5185.6257996000004</v>
      </c>
      <c r="K13" s="177">
        <v>0.25275013968421206</v>
      </c>
      <c r="L13" s="80">
        <v>44127.712495284308</v>
      </c>
      <c r="M13" s="81">
        <v>67352.880736254505</v>
      </c>
      <c r="N13" s="82">
        <v>44127.712495284308</v>
      </c>
      <c r="O13" s="161">
        <v>0.65517186515129078</v>
      </c>
      <c r="P13" s="82">
        <v>51938.249574696652</v>
      </c>
      <c r="Q13" s="73">
        <v>3.6868707428006426</v>
      </c>
      <c r="R13" s="571">
        <v>576227.15783625864</v>
      </c>
      <c r="S13" s="571">
        <v>576227.15783625864</v>
      </c>
      <c r="T13" s="38"/>
      <c r="U13" s="40"/>
      <c r="V13" s="144"/>
      <c r="W13" s="35"/>
      <c r="X13" s="35"/>
      <c r="Y13" s="35"/>
    </row>
    <row r="14" spans="1:25" ht="14.5" customHeight="1">
      <c r="B14" s="642" t="s">
        <v>33</v>
      </c>
      <c r="C14" s="618" t="s">
        <v>88</v>
      </c>
      <c r="D14" s="92">
        <v>19</v>
      </c>
      <c r="E14" s="227">
        <v>1000</v>
      </c>
      <c r="F14" s="84">
        <v>19</v>
      </c>
      <c r="G14" s="572">
        <v>1.9E-2</v>
      </c>
      <c r="H14" s="584">
        <v>295.76519184600005</v>
      </c>
      <c r="I14" s="585">
        <v>6981.8805004016967</v>
      </c>
      <c r="J14" s="585">
        <v>295.76519184600005</v>
      </c>
      <c r="K14" s="153">
        <v>4.2361823842299133E-2</v>
      </c>
      <c r="L14" s="83">
        <v>86.903076200000015</v>
      </c>
      <c r="M14" s="84">
        <v>1374.5313667643195</v>
      </c>
      <c r="N14" s="85">
        <v>86.903076200000015</v>
      </c>
      <c r="O14" s="165">
        <v>6.3223785430646065E-2</v>
      </c>
      <c r="P14" s="7">
        <v>102.28492068739999</v>
      </c>
      <c r="Q14" s="455">
        <v>0</v>
      </c>
      <c r="R14" s="55">
        <v>1465.277164652</v>
      </c>
      <c r="S14" s="55">
        <v>1465.277164652</v>
      </c>
      <c r="T14" s="35"/>
      <c r="U14" s="40"/>
      <c r="V14" s="144"/>
      <c r="W14" s="35"/>
      <c r="X14" s="35"/>
      <c r="Y14" s="35"/>
    </row>
    <row r="15" spans="1:25" ht="14.5" customHeight="1">
      <c r="B15" s="643"/>
      <c r="C15" s="46" t="s">
        <v>13</v>
      </c>
      <c r="D15" s="93">
        <v>289</v>
      </c>
      <c r="E15" s="79">
        <v>2500</v>
      </c>
      <c r="F15" s="79">
        <v>289</v>
      </c>
      <c r="G15" s="573">
        <v>0.11559999999999999</v>
      </c>
      <c r="H15" s="586">
        <v>202.66186715900002</v>
      </c>
      <c r="I15" s="581">
        <v>1861.4307763545714</v>
      </c>
      <c r="J15" s="581">
        <v>202.66186715900002</v>
      </c>
      <c r="K15" s="154">
        <v>0.10887424326135474</v>
      </c>
      <c r="L15" s="86">
        <v>276.41277650000075</v>
      </c>
      <c r="M15" s="79">
        <v>1187.5</v>
      </c>
      <c r="N15" s="87">
        <v>276.41277650000075</v>
      </c>
      <c r="O15" s="164">
        <v>0.23276865389473747</v>
      </c>
      <c r="P15" s="7">
        <v>325.33783794049981</v>
      </c>
      <c r="Q15" s="8">
        <v>2.0911040999999995E-2</v>
      </c>
      <c r="R15" s="56">
        <v>4035.4571876110126</v>
      </c>
      <c r="S15" s="56">
        <v>4035.4571876110126</v>
      </c>
      <c r="U15" s="40"/>
      <c r="V15" s="144"/>
      <c r="W15" s="35"/>
      <c r="X15" s="35"/>
      <c r="Y15" s="35"/>
    </row>
    <row r="16" spans="1:25" ht="14.5" customHeight="1" thickBot="1">
      <c r="B16" s="644"/>
      <c r="C16" s="620" t="s">
        <v>14</v>
      </c>
      <c r="D16" s="613">
        <v>63</v>
      </c>
      <c r="E16" s="614">
        <v>500</v>
      </c>
      <c r="F16" s="614">
        <v>63</v>
      </c>
      <c r="G16" s="574">
        <v>0.126</v>
      </c>
      <c r="H16" s="587">
        <v>138.29753205399999</v>
      </c>
      <c r="I16" s="588">
        <v>4384.3429005272737</v>
      </c>
      <c r="J16" s="588">
        <v>138.29753205399999</v>
      </c>
      <c r="K16" s="193">
        <v>3.1543502684830589E-2</v>
      </c>
      <c r="L16" s="194">
        <v>29.379150400000015</v>
      </c>
      <c r="M16" s="89">
        <v>625</v>
      </c>
      <c r="N16" s="195">
        <v>29.379150400000015</v>
      </c>
      <c r="O16" s="196">
        <v>4.7006640640000021E-2</v>
      </c>
      <c r="P16" s="7">
        <v>34.579260020800014</v>
      </c>
      <c r="Q16" s="456">
        <v>2.203286E-3</v>
      </c>
      <c r="R16" s="197">
        <v>422.58290487300013</v>
      </c>
      <c r="S16" s="197">
        <v>422.58290487300013</v>
      </c>
      <c r="T16" s="38"/>
      <c r="U16" s="40"/>
      <c r="V16" s="144"/>
      <c r="W16" s="35"/>
      <c r="X16" s="35"/>
      <c r="Y16" s="35"/>
    </row>
    <row r="17" spans="1:40" ht="14.5" customHeight="1">
      <c r="B17" s="640" t="s">
        <v>15</v>
      </c>
      <c r="C17" s="618" t="s">
        <v>89</v>
      </c>
      <c r="D17" s="116">
        <v>0</v>
      </c>
      <c r="E17" s="191"/>
      <c r="F17" s="88">
        <v>0</v>
      </c>
      <c r="G17" s="192" t="s">
        <v>2</v>
      </c>
      <c r="H17" s="558">
        <v>0</v>
      </c>
      <c r="I17" s="559"/>
      <c r="J17" s="580">
        <v>0</v>
      </c>
      <c r="K17" s="192"/>
      <c r="L17" s="116">
        <v>0</v>
      </c>
      <c r="M17" s="191"/>
      <c r="N17" s="10">
        <v>0</v>
      </c>
      <c r="O17" s="199"/>
      <c r="P17" s="214"/>
      <c r="Q17" s="215"/>
      <c r="R17" s="575"/>
      <c r="S17" s="575"/>
      <c r="T17" s="44"/>
      <c r="U17" s="40"/>
      <c r="V17" s="144"/>
      <c r="W17" s="35"/>
      <c r="X17" s="35"/>
      <c r="Y17" s="35"/>
    </row>
    <row r="18" spans="1:40" ht="15" customHeight="1">
      <c r="B18" s="640"/>
      <c r="C18" s="619" t="s">
        <v>16</v>
      </c>
      <c r="D18" s="228">
        <v>2132</v>
      </c>
      <c r="E18" s="79">
        <v>141600</v>
      </c>
      <c r="F18" s="79">
        <v>2132</v>
      </c>
      <c r="G18" s="209">
        <v>1.5056497175141244E-2</v>
      </c>
      <c r="H18" s="586">
        <v>390.559235968</v>
      </c>
      <c r="I18" s="561"/>
      <c r="J18" s="581">
        <v>390.559235968</v>
      </c>
      <c r="K18" s="188" t="s">
        <v>2</v>
      </c>
      <c r="L18" s="93">
        <v>264.36799999999999</v>
      </c>
      <c r="M18" s="79">
        <v>14216.4</v>
      </c>
      <c r="N18" s="87">
        <v>264.36799999999999</v>
      </c>
      <c r="O18" s="211">
        <v>1.8595987732477982E-2</v>
      </c>
      <c r="P18" s="7">
        <v>311.16113599999619</v>
      </c>
      <c r="Q18" s="8">
        <v>0</v>
      </c>
      <c r="R18" s="56">
        <v>264.36799999999351</v>
      </c>
      <c r="S18" s="56">
        <v>264.36799999999351</v>
      </c>
      <c r="T18" s="35"/>
      <c r="U18" s="40"/>
      <c r="V18" s="144"/>
      <c r="W18" s="35"/>
      <c r="X18" s="35"/>
      <c r="Y18" s="35"/>
    </row>
    <row r="19" spans="1:40" ht="15" customHeight="1" thickBot="1">
      <c r="B19" s="641"/>
      <c r="C19" s="132" t="s">
        <v>90</v>
      </c>
      <c r="D19" s="80">
        <v>2132</v>
      </c>
      <c r="E19" s="81">
        <v>141600</v>
      </c>
      <c r="F19" s="81">
        <v>2132</v>
      </c>
      <c r="G19" s="210">
        <v>1.5056497175141244E-2</v>
      </c>
      <c r="H19" s="589">
        <v>390.559235968</v>
      </c>
      <c r="I19" s="590">
        <v>1755.6864127721499</v>
      </c>
      <c r="J19" s="590">
        <v>390.559235968</v>
      </c>
      <c r="K19" s="177">
        <v>0.22245386939648554</v>
      </c>
      <c r="L19" s="198">
        <v>264.36799999999999</v>
      </c>
      <c r="M19" s="81">
        <v>14216.4</v>
      </c>
      <c r="N19" s="81">
        <v>264.36799999999999</v>
      </c>
      <c r="O19" s="212">
        <v>1.8595987732477982E-2</v>
      </c>
      <c r="P19" s="81">
        <v>311.16113599999619</v>
      </c>
      <c r="Q19" s="246">
        <v>0</v>
      </c>
      <c r="R19" s="576">
        <v>264.36799999999351</v>
      </c>
      <c r="S19" s="576">
        <v>264.36799999999351</v>
      </c>
      <c r="T19" s="35"/>
      <c r="U19" s="40"/>
      <c r="V19" s="144"/>
      <c r="W19" s="35"/>
      <c r="X19" s="35"/>
      <c r="Y19" s="35"/>
    </row>
    <row r="20" spans="1:40" ht="15" thickBot="1">
      <c r="B20" s="57" t="s">
        <v>91</v>
      </c>
      <c r="C20" s="63"/>
      <c r="D20" s="90">
        <v>151670</v>
      </c>
      <c r="E20" s="94">
        <v>1275206.95</v>
      </c>
      <c r="F20" s="94">
        <v>151670</v>
      </c>
      <c r="G20" s="178">
        <v>0.11893755754703188</v>
      </c>
      <c r="H20" s="591">
        <v>6212.9096266269999</v>
      </c>
      <c r="I20" s="592">
        <v>35500.147449505741</v>
      </c>
      <c r="J20" s="592">
        <v>6212.9096266269999</v>
      </c>
      <c r="K20" s="148">
        <v>0.1750108118695575</v>
      </c>
      <c r="L20" s="90">
        <v>44784.775498384304</v>
      </c>
      <c r="M20" s="94">
        <v>84756.312103018819</v>
      </c>
      <c r="N20" s="59">
        <v>44784.775498384304</v>
      </c>
      <c r="O20" s="166">
        <v>0.52839457483649976</v>
      </c>
      <c r="P20" s="59">
        <v>52711.612729345346</v>
      </c>
      <c r="Q20" s="47">
        <v>3.6999850698006429</v>
      </c>
      <c r="R20" s="61">
        <v>582414.84309339465</v>
      </c>
      <c r="S20" s="61">
        <v>582414.84309339465</v>
      </c>
      <c r="T20" s="38"/>
      <c r="U20" s="40"/>
      <c r="V20" s="144"/>
      <c r="W20" s="38"/>
      <c r="X20" s="38"/>
      <c r="Y20" s="38"/>
    </row>
    <row r="21" spans="1:40" ht="15" thickBot="1">
      <c r="B21" s="139"/>
      <c r="C21" s="142"/>
      <c r="D21" s="142"/>
      <c r="E21" s="142"/>
      <c r="F21" s="142"/>
      <c r="G21" s="179"/>
      <c r="H21" s="593"/>
      <c r="I21" s="593"/>
      <c r="J21" s="593"/>
      <c r="K21" s="155"/>
      <c r="L21" s="140"/>
      <c r="M21" s="140"/>
      <c r="N21" s="140"/>
      <c r="O21" s="155"/>
      <c r="P21" s="140"/>
      <c r="Q21" s="143"/>
      <c r="R21" s="141"/>
      <c r="S21" s="141"/>
      <c r="T21" s="41"/>
      <c r="U21" s="40"/>
      <c r="V21" s="144"/>
      <c r="W21" s="41"/>
      <c r="X21" s="41"/>
      <c r="Y21" s="41"/>
    </row>
    <row r="22" spans="1:40" ht="17" thickBot="1">
      <c r="B22" s="133" t="s">
        <v>92</v>
      </c>
      <c r="C22" s="53" t="s">
        <v>79</v>
      </c>
      <c r="D22" s="134"/>
      <c r="E22" s="64"/>
      <c r="F22" s="64"/>
      <c r="G22" s="180"/>
      <c r="H22" s="594"/>
      <c r="I22" s="595"/>
      <c r="J22" s="595"/>
      <c r="K22" s="156"/>
      <c r="L22" s="135"/>
      <c r="M22" s="100"/>
      <c r="N22" s="136"/>
      <c r="O22" s="167"/>
      <c r="P22" s="136"/>
      <c r="Q22" s="137"/>
      <c r="R22" s="138"/>
      <c r="S22" s="138"/>
      <c r="T22" s="38"/>
      <c r="U22" s="40"/>
      <c r="V22" s="144"/>
      <c r="W22" s="38"/>
      <c r="X22" s="38"/>
      <c r="Y22" s="38"/>
    </row>
    <row r="23" spans="1:40" ht="15" thickBot="1">
      <c r="B23" s="52" t="s">
        <v>17</v>
      </c>
      <c r="C23" s="617" t="s">
        <v>93</v>
      </c>
      <c r="D23" s="83">
        <v>58</v>
      </c>
      <c r="E23" s="84">
        <v>550</v>
      </c>
      <c r="F23" s="84">
        <v>58</v>
      </c>
      <c r="G23" s="261">
        <v>0.10545454545454545</v>
      </c>
      <c r="H23" s="584">
        <v>463.62832171300005</v>
      </c>
      <c r="I23" s="585">
        <v>10046.49175499412</v>
      </c>
      <c r="J23" s="585">
        <v>463.62832171300005</v>
      </c>
      <c r="K23" s="153">
        <v>4.6148280715258637E-2</v>
      </c>
      <c r="L23" s="222">
        <v>971.2876485000005</v>
      </c>
      <c r="M23" s="223">
        <v>18289.969479277366</v>
      </c>
      <c r="N23" s="224">
        <v>971.2876485000005</v>
      </c>
      <c r="O23" s="225">
        <v>5.3104935445653673E-2</v>
      </c>
      <c r="P23" s="222">
        <v>1143.2055622845007</v>
      </c>
      <c r="Q23" s="411">
        <v>9.6048553860000052E-2</v>
      </c>
      <c r="R23" s="226">
        <v>8068.6909270000024</v>
      </c>
      <c r="S23" s="226">
        <v>8068.6909270000024</v>
      </c>
      <c r="T23" s="37"/>
      <c r="U23" s="40"/>
      <c r="V23" s="144"/>
      <c r="W23" s="37"/>
      <c r="X23" s="35"/>
      <c r="Y23" s="35"/>
    </row>
    <row r="24" spans="1:40">
      <c r="B24" s="645" t="s">
        <v>19</v>
      </c>
      <c r="C24" s="618" t="s">
        <v>94</v>
      </c>
      <c r="D24" s="207">
        <v>220</v>
      </c>
      <c r="E24" s="88">
        <v>301492.08736881707</v>
      </c>
      <c r="F24" s="218">
        <v>220</v>
      </c>
      <c r="G24" s="262">
        <v>7.2970405930047736E-4</v>
      </c>
      <c r="H24" s="558">
        <v>2298.7909959380004</v>
      </c>
      <c r="I24" s="580">
        <v>16382.322654920868</v>
      </c>
      <c r="J24" s="580">
        <v>2298.7909959380004</v>
      </c>
      <c r="K24" s="152">
        <v>0.14032143331321198</v>
      </c>
      <c r="L24" s="219">
        <v>11456.977670000002</v>
      </c>
      <c r="M24" s="98">
        <v>54907.874237693664</v>
      </c>
      <c r="N24" s="118">
        <v>11456.977670000002</v>
      </c>
      <c r="O24" s="220">
        <v>0.20865819026981944</v>
      </c>
      <c r="P24" s="219">
        <v>13242.825701075009</v>
      </c>
      <c r="Q24" s="22">
        <v>2.0711079999999975</v>
      </c>
      <c r="R24" s="221">
        <v>162208.31916999994</v>
      </c>
      <c r="S24" s="221">
        <v>162208.31916999994</v>
      </c>
      <c r="T24" s="44"/>
      <c r="U24" s="40"/>
      <c r="V24" s="144"/>
      <c r="W24" s="37"/>
      <c r="X24" s="35"/>
      <c r="Y24" s="35"/>
    </row>
    <row r="25" spans="1:40" ht="16.5">
      <c r="B25" s="646"/>
      <c r="C25" s="619" t="s">
        <v>95</v>
      </c>
      <c r="D25" s="78">
        <v>0</v>
      </c>
      <c r="E25" s="79">
        <v>137</v>
      </c>
      <c r="F25" s="79">
        <v>0</v>
      </c>
      <c r="G25" s="173">
        <v>0</v>
      </c>
      <c r="H25" s="560">
        <v>65.622912039999989</v>
      </c>
      <c r="I25" s="581">
        <v>1473.1114123246821</v>
      </c>
      <c r="J25" s="581">
        <v>65.622912039999989</v>
      </c>
      <c r="K25" s="173">
        <v>4.4547147955660761E-2</v>
      </c>
      <c r="L25" s="104">
        <v>0</v>
      </c>
      <c r="M25" s="79">
        <v>2636.8583567824171</v>
      </c>
      <c r="N25" s="7">
        <v>0</v>
      </c>
      <c r="O25" s="164">
        <v>0</v>
      </c>
      <c r="P25" s="7">
        <v>0</v>
      </c>
      <c r="Q25" s="110">
        <v>0</v>
      </c>
      <c r="R25" s="50">
        <v>0</v>
      </c>
      <c r="S25" s="50"/>
      <c r="T25" s="44"/>
      <c r="U25" s="40"/>
      <c r="V25" s="144"/>
      <c r="W25" s="37"/>
      <c r="X25" s="35"/>
      <c r="Y25" s="35"/>
    </row>
    <row r="26" spans="1:40" ht="17" thickBot="1">
      <c r="B26" s="646"/>
      <c r="C26" s="69" t="s">
        <v>96</v>
      </c>
      <c r="D26" s="95">
        <v>0</v>
      </c>
      <c r="E26" s="89">
        <v>6</v>
      </c>
      <c r="F26" s="89">
        <v>0</v>
      </c>
      <c r="G26" s="174">
        <v>0</v>
      </c>
      <c r="H26" s="596">
        <v>32.951501436000001</v>
      </c>
      <c r="I26" s="588">
        <v>2937.4889798048148</v>
      </c>
      <c r="J26" s="588">
        <v>32.951501436000001</v>
      </c>
      <c r="K26" s="174">
        <v>1.1217574487101397E-2</v>
      </c>
      <c r="L26" s="117">
        <v>0</v>
      </c>
      <c r="M26" s="89">
        <v>2740</v>
      </c>
      <c r="N26" s="9">
        <v>0</v>
      </c>
      <c r="O26" s="168">
        <v>0</v>
      </c>
      <c r="P26" s="9">
        <v>0</v>
      </c>
      <c r="Q26" s="108">
        <v>0</v>
      </c>
      <c r="R26" s="70">
        <v>0</v>
      </c>
      <c r="S26" s="70"/>
      <c r="T26" s="44"/>
      <c r="U26" s="40"/>
      <c r="V26" s="144"/>
      <c r="W26" s="35"/>
      <c r="X26" s="35"/>
      <c r="Y26" s="35"/>
    </row>
    <row r="27" spans="1:40" s="16" customFormat="1" ht="15" thickBot="1">
      <c r="A27" s="260"/>
      <c r="B27" s="13" t="s">
        <v>97</v>
      </c>
      <c r="C27" s="34"/>
      <c r="D27" s="96">
        <v>278</v>
      </c>
      <c r="E27" s="94">
        <v>302185.08736881707</v>
      </c>
      <c r="F27" s="94">
        <v>278</v>
      </c>
      <c r="G27" s="263">
        <v>9.1996597985889641E-4</v>
      </c>
      <c r="H27" s="597">
        <v>2860.9937311270005</v>
      </c>
      <c r="I27" s="592">
        <v>30838.414802044485</v>
      </c>
      <c r="J27" s="592">
        <v>2860.9937311270005</v>
      </c>
      <c r="K27" s="157">
        <v>9.2773696361893615E-2</v>
      </c>
      <c r="L27" s="96">
        <v>12428.265318500002</v>
      </c>
      <c r="M27" s="94">
        <v>78574.702073753433</v>
      </c>
      <c r="N27" s="25">
        <v>12428.265318500002</v>
      </c>
      <c r="O27" s="166">
        <v>0.15817133238169104</v>
      </c>
      <c r="P27" s="30">
        <v>14386.031263359509</v>
      </c>
      <c r="Q27" s="47">
        <v>2.1671565538599977</v>
      </c>
      <c r="R27" s="61">
        <v>170277.01009699993</v>
      </c>
      <c r="S27" s="61">
        <v>170277.01009699993</v>
      </c>
      <c r="T27" s="38"/>
      <c r="U27" s="40"/>
      <c r="V27" s="144"/>
      <c r="W27" s="38"/>
      <c r="X27" s="38"/>
      <c r="Y27" s="38"/>
      <c r="Z27"/>
      <c r="AA27"/>
      <c r="AB27"/>
      <c r="AC27"/>
      <c r="AD27"/>
      <c r="AE27"/>
      <c r="AF27"/>
      <c r="AG27"/>
      <c r="AH27"/>
      <c r="AI27"/>
      <c r="AJ27"/>
      <c r="AK27"/>
      <c r="AL27"/>
      <c r="AM27"/>
      <c r="AN27"/>
    </row>
    <row r="28" spans="1:40" ht="15" thickBot="1">
      <c r="B28" s="139"/>
      <c r="C28" s="142"/>
      <c r="D28" s="140"/>
      <c r="E28" s="140"/>
      <c r="F28" s="140"/>
      <c r="G28" s="181"/>
      <c r="H28" s="593"/>
      <c r="I28" s="593"/>
      <c r="J28" s="593"/>
      <c r="K28" s="155"/>
      <c r="L28" s="140"/>
      <c r="M28" s="140"/>
      <c r="N28" s="140"/>
      <c r="O28" s="155"/>
      <c r="P28" s="140"/>
      <c r="Q28" s="143"/>
      <c r="R28" s="141"/>
      <c r="S28" s="141"/>
      <c r="T28" s="41"/>
      <c r="U28" s="40"/>
      <c r="V28" s="144"/>
      <c r="W28" s="41"/>
      <c r="X28" s="41"/>
      <c r="Y28" s="41"/>
    </row>
    <row r="29" spans="1:40" ht="17" thickBot="1">
      <c r="B29" s="133" t="s">
        <v>98</v>
      </c>
      <c r="C29" s="53" t="s">
        <v>79</v>
      </c>
      <c r="D29" s="134"/>
      <c r="E29" s="64"/>
      <c r="F29" s="64"/>
      <c r="G29" s="180"/>
      <c r="H29" s="594"/>
      <c r="I29" s="595"/>
      <c r="J29" s="595"/>
      <c r="K29" s="156"/>
      <c r="L29" s="135"/>
      <c r="M29" s="100"/>
      <c r="N29" s="136"/>
      <c r="O29" s="167"/>
      <c r="P29" s="136"/>
      <c r="Q29" s="137"/>
      <c r="R29" s="138"/>
      <c r="S29" s="138"/>
      <c r="T29" s="38"/>
      <c r="U29" s="40"/>
      <c r="V29" s="144"/>
      <c r="W29" s="38"/>
      <c r="X29" s="38"/>
      <c r="Y29" s="38"/>
    </row>
    <row r="30" spans="1:40" ht="15" thickBot="1">
      <c r="B30" s="628" t="s">
        <v>99</v>
      </c>
      <c r="C30" s="124" t="s">
        <v>100</v>
      </c>
      <c r="D30" s="244">
        <v>0</v>
      </c>
      <c r="E30" s="184"/>
      <c r="F30" s="205">
        <v>0</v>
      </c>
      <c r="G30" s="185" t="s">
        <v>2</v>
      </c>
      <c r="H30" s="560">
        <v>10.634</v>
      </c>
      <c r="I30" s="598"/>
      <c r="J30" s="599">
        <v>10.634</v>
      </c>
      <c r="K30" s="577" t="s">
        <v>2</v>
      </c>
      <c r="L30" s="244">
        <v>0</v>
      </c>
      <c r="M30" s="184"/>
      <c r="N30" s="10">
        <v>0</v>
      </c>
      <c r="O30" s="186" t="s">
        <v>2</v>
      </c>
      <c r="P30" s="10">
        <v>0</v>
      </c>
      <c r="Q30" s="119">
        <v>0</v>
      </c>
      <c r="R30" s="49">
        <v>0</v>
      </c>
      <c r="S30" s="49"/>
      <c r="T30" s="41"/>
      <c r="U30" s="40"/>
      <c r="V30" s="144"/>
      <c r="W30" s="41"/>
      <c r="X30" s="41"/>
      <c r="Y30" s="41"/>
    </row>
    <row r="31" spans="1:40">
      <c r="B31" s="629"/>
      <c r="C31" s="125" t="s">
        <v>93</v>
      </c>
      <c r="D31" s="244">
        <v>216</v>
      </c>
      <c r="E31" s="184"/>
      <c r="F31" s="205">
        <v>216</v>
      </c>
      <c r="G31" s="185" t="s">
        <v>2</v>
      </c>
      <c r="H31" s="562">
        <v>95.911000000000001</v>
      </c>
      <c r="I31" s="598"/>
      <c r="J31" s="599">
        <v>95.911000000000001</v>
      </c>
      <c r="K31" s="577" t="s">
        <v>2</v>
      </c>
      <c r="L31" s="244">
        <v>105.72016399999947</v>
      </c>
      <c r="M31" s="184"/>
      <c r="N31" s="10">
        <v>105.72016399999947</v>
      </c>
      <c r="O31" s="186" t="s">
        <v>2</v>
      </c>
      <c r="P31" s="10">
        <v>124.43263302799883</v>
      </c>
      <c r="Q31" s="119">
        <v>8.7962714000001135E-2</v>
      </c>
      <c r="R31" s="49">
        <v>1412.3541430679795</v>
      </c>
      <c r="S31" s="49">
        <v>1412.3541430679795</v>
      </c>
      <c r="T31" s="41"/>
      <c r="U31" s="40"/>
      <c r="V31" s="144"/>
      <c r="W31" s="41"/>
      <c r="X31" s="41"/>
      <c r="Y31" s="41"/>
    </row>
    <row r="32" spans="1:40" ht="16.5">
      <c r="B32" s="629"/>
      <c r="C32" s="125" t="s">
        <v>101</v>
      </c>
      <c r="D32" s="245">
        <v>0</v>
      </c>
      <c r="E32" s="187"/>
      <c r="F32" s="206">
        <v>0</v>
      </c>
      <c r="G32" s="188" t="s">
        <v>2</v>
      </c>
      <c r="H32" s="560">
        <v>2.121</v>
      </c>
      <c r="I32" s="600"/>
      <c r="J32" s="601">
        <v>2.121</v>
      </c>
      <c r="K32" s="189" t="s">
        <v>2</v>
      </c>
      <c r="L32" s="245">
        <v>0</v>
      </c>
      <c r="M32" s="187"/>
      <c r="N32" s="7">
        <v>0</v>
      </c>
      <c r="O32" s="190" t="s">
        <v>2</v>
      </c>
      <c r="P32" s="7">
        <v>0</v>
      </c>
      <c r="Q32" s="110">
        <v>0</v>
      </c>
      <c r="R32" s="66">
        <v>0</v>
      </c>
      <c r="S32" s="66"/>
      <c r="T32" s="41"/>
      <c r="U32" s="40"/>
      <c r="V32" s="144"/>
      <c r="W32" s="41"/>
      <c r="X32" s="41"/>
      <c r="Y32" s="41"/>
    </row>
    <row r="33" spans="2:40" ht="16.5">
      <c r="B33" s="629"/>
      <c r="C33" s="125" t="s">
        <v>102</v>
      </c>
      <c r="D33" s="245">
        <v>0</v>
      </c>
      <c r="E33" s="187"/>
      <c r="F33" s="206">
        <v>0</v>
      </c>
      <c r="G33" s="188" t="s">
        <v>2</v>
      </c>
      <c r="H33" s="560">
        <v>14.885999999999999</v>
      </c>
      <c r="I33" s="600"/>
      <c r="J33" s="601">
        <v>14.885999999999999</v>
      </c>
      <c r="K33" s="189" t="s">
        <v>2</v>
      </c>
      <c r="L33" s="245">
        <v>0</v>
      </c>
      <c r="M33" s="187"/>
      <c r="N33" s="7">
        <v>0</v>
      </c>
      <c r="O33" s="190" t="s">
        <v>2</v>
      </c>
      <c r="P33" s="7">
        <v>0</v>
      </c>
      <c r="Q33" s="110">
        <v>0</v>
      </c>
      <c r="R33" s="66">
        <v>0</v>
      </c>
      <c r="S33" s="66"/>
      <c r="T33" s="41"/>
      <c r="U33" s="40"/>
      <c r="V33" s="144"/>
      <c r="W33" s="41"/>
      <c r="X33" s="41"/>
      <c r="Y33" s="41"/>
    </row>
    <row r="34" spans="2:40" ht="15" thickBot="1">
      <c r="B34" s="630"/>
      <c r="C34" s="126" t="s">
        <v>103</v>
      </c>
      <c r="D34" s="127">
        <v>216</v>
      </c>
      <c r="E34" s="128">
        <v>2644</v>
      </c>
      <c r="F34" s="128">
        <v>216</v>
      </c>
      <c r="G34" s="578">
        <v>8.169440242057488E-2</v>
      </c>
      <c r="H34" s="602">
        <v>123.55200000000001</v>
      </c>
      <c r="I34" s="603">
        <v>2205.7874962213177</v>
      </c>
      <c r="J34" s="603">
        <v>123.55200000000001</v>
      </c>
      <c r="K34" s="158">
        <v>5.6012648639841324E-2</v>
      </c>
      <c r="L34" s="127">
        <v>105.72016399999947</v>
      </c>
      <c r="M34" s="128">
        <v>1390.7888183614245</v>
      </c>
      <c r="N34" s="129">
        <v>105.72016399999947</v>
      </c>
      <c r="O34" s="169">
        <v>7.6014534057409974E-2</v>
      </c>
      <c r="P34" s="129">
        <v>124.43263302799883</v>
      </c>
      <c r="Q34" s="130">
        <v>8.7962714000001135E-2</v>
      </c>
      <c r="R34" s="131">
        <v>1412.3541430679795</v>
      </c>
      <c r="S34" s="131">
        <v>1412.3541430679795</v>
      </c>
      <c r="T34" s="41"/>
      <c r="U34" s="40"/>
      <c r="V34" s="144"/>
      <c r="W34" s="41"/>
      <c r="X34" s="41"/>
      <c r="Y34" s="41"/>
    </row>
    <row r="35" spans="2:40">
      <c r="B35" s="11" t="s">
        <v>104</v>
      </c>
      <c r="C35" s="64"/>
      <c r="D35" s="99"/>
      <c r="E35" s="100"/>
      <c r="F35" s="100"/>
      <c r="G35" s="182"/>
      <c r="H35" s="604"/>
      <c r="I35" s="595"/>
      <c r="J35" s="595"/>
      <c r="K35" s="175"/>
      <c r="L35" s="99"/>
      <c r="M35" s="100"/>
      <c r="N35" s="100"/>
      <c r="O35" s="170"/>
      <c r="P35" s="100"/>
      <c r="Q35" s="109"/>
      <c r="R35" s="65"/>
      <c r="S35" s="65"/>
      <c r="T35" s="38"/>
      <c r="U35" s="40"/>
      <c r="V35" s="144"/>
      <c r="W35" s="38"/>
      <c r="X35" s="38"/>
      <c r="Y35" s="38"/>
    </row>
    <row r="36" spans="2:40" ht="16.5">
      <c r="B36" s="12" t="s">
        <v>105</v>
      </c>
      <c r="C36" s="23"/>
      <c r="D36" s="101">
        <v>0</v>
      </c>
      <c r="E36" s="102">
        <v>0</v>
      </c>
      <c r="F36" s="102">
        <v>0</v>
      </c>
      <c r="G36" s="183" t="s">
        <v>2</v>
      </c>
      <c r="H36" s="605">
        <v>0</v>
      </c>
      <c r="I36" s="606">
        <v>0</v>
      </c>
      <c r="J36" s="606">
        <v>0</v>
      </c>
      <c r="K36" s="176" t="s">
        <v>2</v>
      </c>
      <c r="L36" s="101">
        <v>0</v>
      </c>
      <c r="M36" s="6">
        <v>0</v>
      </c>
      <c r="N36" s="6">
        <v>0</v>
      </c>
      <c r="O36" s="164" t="s">
        <v>2</v>
      </c>
      <c r="P36" s="6">
        <v>0</v>
      </c>
      <c r="Q36" s="110">
        <v>0</v>
      </c>
      <c r="R36" s="50">
        <v>0</v>
      </c>
      <c r="S36" s="50"/>
      <c r="T36" s="37"/>
      <c r="U36" s="40"/>
      <c r="V36" s="144"/>
      <c r="W36" s="37"/>
      <c r="X36" s="35"/>
      <c r="Y36" s="35"/>
    </row>
    <row r="37" spans="2:40" ht="15" thickBot="1">
      <c r="B37" s="13" t="s">
        <v>106</v>
      </c>
      <c r="C37" s="24"/>
      <c r="D37" s="91">
        <v>0</v>
      </c>
      <c r="E37" s="103">
        <v>0</v>
      </c>
      <c r="F37" s="103">
        <v>0</v>
      </c>
      <c r="G37" s="51" t="s">
        <v>2</v>
      </c>
      <c r="H37" s="607">
        <v>0</v>
      </c>
      <c r="I37" s="608">
        <v>0</v>
      </c>
      <c r="J37" s="608">
        <v>0</v>
      </c>
      <c r="K37" s="407" t="s">
        <v>2</v>
      </c>
      <c r="L37" s="91">
        <v>0</v>
      </c>
      <c r="M37" s="213">
        <v>0</v>
      </c>
      <c r="N37" s="14">
        <v>0</v>
      </c>
      <c r="O37" s="217" t="s">
        <v>2</v>
      </c>
      <c r="P37" s="14">
        <v>0</v>
      </c>
      <c r="Q37" s="111">
        <v>0</v>
      </c>
      <c r="R37" s="51">
        <v>0</v>
      </c>
      <c r="S37" s="51">
        <v>0</v>
      </c>
      <c r="T37" s="42"/>
      <c r="U37" s="40"/>
      <c r="V37" s="144"/>
      <c r="W37" s="42"/>
      <c r="X37" s="38"/>
      <c r="Y37" s="38"/>
    </row>
    <row r="38" spans="2:40" ht="15" thickBot="1">
      <c r="B38" s="58"/>
      <c r="C38" s="60"/>
      <c r="D38" s="115"/>
      <c r="E38" s="115"/>
      <c r="F38" s="115"/>
      <c r="G38" s="115"/>
      <c r="H38" s="609"/>
      <c r="I38" s="609"/>
      <c r="J38" s="609"/>
      <c r="K38" s="160"/>
      <c r="L38" s="115"/>
      <c r="M38" s="115"/>
      <c r="N38" s="115"/>
      <c r="O38" s="160"/>
      <c r="P38" s="115"/>
      <c r="Q38" s="107"/>
      <c r="R38" s="121"/>
      <c r="S38" s="121"/>
      <c r="T38" s="41"/>
      <c r="U38" s="40"/>
      <c r="V38" s="144"/>
      <c r="W38" s="41"/>
      <c r="X38" s="41"/>
      <c r="Y38" s="41"/>
    </row>
    <row r="39" spans="2:40" ht="17" thickBot="1">
      <c r="B39" s="631" t="s">
        <v>107</v>
      </c>
      <c r="C39" s="632"/>
      <c r="D39" s="31"/>
      <c r="E39" s="32"/>
      <c r="F39" s="32"/>
      <c r="G39" s="33"/>
      <c r="H39" s="610">
        <v>0</v>
      </c>
      <c r="I39" s="611">
        <v>0</v>
      </c>
      <c r="J39" s="611">
        <v>0</v>
      </c>
      <c r="K39" s="216" t="s">
        <v>2</v>
      </c>
      <c r="L39" s="31"/>
      <c r="M39" s="32"/>
      <c r="N39" s="32"/>
      <c r="O39" s="172"/>
      <c r="P39" s="32"/>
      <c r="Q39" s="112"/>
      <c r="R39" s="33"/>
      <c r="S39" s="33"/>
      <c r="T39" s="41"/>
      <c r="U39" s="40"/>
      <c r="V39" s="144"/>
      <c r="W39" s="41"/>
      <c r="X39" s="41"/>
      <c r="Y39" s="41"/>
    </row>
    <row r="40" spans="2:40" ht="15" thickBot="1">
      <c r="B40" s="13" t="s">
        <v>108</v>
      </c>
      <c r="C40" s="24"/>
      <c r="D40" s="91">
        <v>152164</v>
      </c>
      <c r="E40" s="103">
        <v>1580036.037368817</v>
      </c>
      <c r="F40" s="103">
        <v>152164</v>
      </c>
      <c r="G40" s="159">
        <v>9.6304132564845671E-2</v>
      </c>
      <c r="H40" s="607">
        <v>9197.4553577539991</v>
      </c>
      <c r="I40" s="608">
        <v>68544.349747771543</v>
      </c>
      <c r="J40" s="608">
        <v>9197.4553577539991</v>
      </c>
      <c r="K40" s="159">
        <v>0.13418254592243789</v>
      </c>
      <c r="L40" s="91">
        <v>57318.760980884304</v>
      </c>
      <c r="M40" s="103">
        <v>164721.80299513374</v>
      </c>
      <c r="N40" s="14">
        <v>57318.760980884304</v>
      </c>
      <c r="O40" s="171">
        <v>0.34797312765315974</v>
      </c>
      <c r="P40" s="14">
        <v>67222.076625732865</v>
      </c>
      <c r="Q40" s="15">
        <v>5.9551043376606421</v>
      </c>
      <c r="R40" s="48">
        <v>754104.20733346255</v>
      </c>
      <c r="S40" s="48">
        <v>754104.20733346255</v>
      </c>
      <c r="T40" s="38"/>
      <c r="U40" s="40"/>
      <c r="V40" s="144"/>
      <c r="W40" s="38"/>
      <c r="X40" s="38"/>
      <c r="Y40" s="38"/>
    </row>
    <row r="41" spans="2:40">
      <c r="T41" s="38"/>
      <c r="U41" s="40"/>
      <c r="V41" s="38"/>
      <c r="W41" s="38"/>
      <c r="X41" s="38"/>
      <c r="Y41" s="38"/>
    </row>
    <row r="42" spans="2:40" ht="16.5">
      <c r="B42" s="237" t="s">
        <v>109</v>
      </c>
      <c r="C42" s="238"/>
      <c r="D42" s="238"/>
      <c r="E42" s="238"/>
      <c r="F42" s="238"/>
      <c r="G42" s="238"/>
      <c r="H42" s="238"/>
      <c r="I42" s="238"/>
      <c r="J42" s="238"/>
      <c r="K42" s="239"/>
      <c r="L42" s="240"/>
      <c r="M42" s="241"/>
      <c r="N42" s="241"/>
      <c r="O42" s="242"/>
      <c r="P42" s="241"/>
      <c r="Q42" s="243"/>
      <c r="R42" s="241"/>
      <c r="S42" s="260"/>
      <c r="T42" s="16"/>
      <c r="U42" s="39"/>
      <c r="V42" s="16"/>
      <c r="W42" s="16"/>
      <c r="X42" s="18"/>
      <c r="Y42" s="18"/>
      <c r="Z42" s="16"/>
      <c r="AA42" s="16"/>
      <c r="AB42" s="16"/>
      <c r="AC42" s="16"/>
      <c r="AD42" s="16"/>
      <c r="AE42" s="16"/>
      <c r="AF42" s="16"/>
      <c r="AG42" s="16"/>
      <c r="AH42" s="16"/>
      <c r="AI42" s="16"/>
      <c r="AJ42" s="16"/>
      <c r="AK42" s="16"/>
      <c r="AL42" s="16"/>
      <c r="AM42" s="16"/>
      <c r="AN42" s="16"/>
    </row>
    <row r="43" spans="2:40" ht="16.5">
      <c r="B43" s="232" t="s">
        <v>110</v>
      </c>
      <c r="C43" s="233"/>
      <c r="D43" s="233"/>
      <c r="E43" s="233"/>
      <c r="F43" s="233"/>
      <c r="G43" s="233"/>
      <c r="H43" s="233"/>
      <c r="I43" s="233"/>
      <c r="J43" s="233"/>
      <c r="K43" s="230"/>
      <c r="L43" s="229"/>
      <c r="M43" s="229"/>
      <c r="N43" s="229"/>
      <c r="O43" s="230"/>
      <c r="P43" s="229"/>
      <c r="Q43" s="231"/>
      <c r="R43" s="229"/>
      <c r="S43" s="260"/>
      <c r="T43" s="16"/>
      <c r="U43" s="17"/>
      <c r="V43" s="16"/>
      <c r="W43" s="16"/>
      <c r="X43" s="18"/>
      <c r="Y43" s="18"/>
      <c r="Z43" s="16"/>
      <c r="AA43" s="16"/>
      <c r="AB43" s="16"/>
      <c r="AC43" s="16"/>
      <c r="AD43" s="16"/>
      <c r="AE43" s="16"/>
      <c r="AF43" s="16"/>
      <c r="AG43" s="16"/>
      <c r="AH43" s="16"/>
      <c r="AI43" s="16"/>
      <c r="AJ43" s="16"/>
      <c r="AK43" s="16"/>
      <c r="AL43" s="16"/>
      <c r="AM43" s="16"/>
      <c r="AN43" s="16"/>
    </row>
    <row r="44" spans="2:40" ht="16.5">
      <c r="B44" s="256" t="s">
        <v>111</v>
      </c>
      <c r="C44" s="256"/>
      <c r="D44" s="256"/>
      <c r="E44" s="256"/>
      <c r="F44" s="256"/>
      <c r="G44" s="256"/>
      <c r="H44" s="256"/>
      <c r="I44" s="256"/>
      <c r="J44" s="256"/>
      <c r="K44" s="257"/>
      <c r="L44" s="258"/>
      <c r="M44" s="258"/>
      <c r="N44" s="234"/>
      <c r="O44" s="235"/>
      <c r="P44" s="234"/>
      <c r="Q44" s="236"/>
      <c r="R44" s="234"/>
    </row>
    <row r="45" spans="2:40" ht="16.5">
      <c r="B45" s="256" t="s">
        <v>112</v>
      </c>
      <c r="C45" s="256"/>
      <c r="D45" s="256"/>
      <c r="E45" s="256"/>
      <c r="F45" s="256"/>
      <c r="G45" s="256"/>
      <c r="H45" s="256"/>
      <c r="I45" s="256"/>
      <c r="J45" s="256"/>
      <c r="K45" s="257"/>
      <c r="L45" s="258"/>
      <c r="M45" s="258"/>
      <c r="N45" s="234"/>
      <c r="O45" s="235"/>
      <c r="P45" s="234"/>
      <c r="Q45" s="236"/>
      <c r="R45" s="234"/>
    </row>
    <row r="46" spans="2:40" ht="16.5">
      <c r="B46" s="259" t="s">
        <v>113</v>
      </c>
      <c r="C46" s="248"/>
      <c r="D46" s="256"/>
      <c r="E46" s="256"/>
      <c r="F46" s="256"/>
      <c r="G46" s="256"/>
      <c r="H46" s="256"/>
      <c r="I46" s="256"/>
      <c r="J46" s="256"/>
      <c r="K46" s="257"/>
      <c r="L46" s="258"/>
      <c r="M46" s="507"/>
      <c r="N46" s="508"/>
      <c r="O46" s="509"/>
      <c r="P46" s="508"/>
      <c r="Q46" s="510"/>
      <c r="R46" s="508"/>
    </row>
    <row r="47" spans="2:40" ht="16.5">
      <c r="B47" t="s">
        <v>114</v>
      </c>
      <c r="L47" s="258"/>
      <c r="M47" s="507"/>
      <c r="N47" s="508"/>
      <c r="O47" s="509"/>
      <c r="P47" s="508"/>
      <c r="Q47" s="510"/>
      <c r="R47" s="508"/>
    </row>
    <row r="48" spans="2:40">
      <c r="B48" s="259" t="s">
        <v>115</v>
      </c>
      <c r="C48" s="256"/>
      <c r="D48" s="256"/>
      <c r="E48" s="256"/>
      <c r="F48" s="256"/>
      <c r="G48" s="256"/>
      <c r="H48" s="256"/>
      <c r="I48" s="256"/>
      <c r="J48" s="256"/>
      <c r="K48" s="257"/>
      <c r="L48" s="258"/>
      <c r="M48" s="250"/>
      <c r="N48" s="250"/>
      <c r="O48" s="249"/>
      <c r="P48" s="250"/>
      <c r="Q48" s="251"/>
      <c r="R48" s="250"/>
    </row>
    <row r="49" spans="2:13">
      <c r="B49" s="248"/>
      <c r="C49" s="248"/>
      <c r="D49" s="248"/>
      <c r="E49" s="248"/>
      <c r="F49" s="248"/>
      <c r="G49" s="248"/>
      <c r="H49" s="248"/>
      <c r="I49" s="248"/>
      <c r="J49" s="248"/>
      <c r="K49" s="249"/>
      <c r="L49" s="250"/>
      <c r="M49" s="250"/>
    </row>
  </sheetData>
  <mergeCells count="9">
    <mergeCell ref="L3:S3"/>
    <mergeCell ref="B30:B34"/>
    <mergeCell ref="B39:C39"/>
    <mergeCell ref="D3:G3"/>
    <mergeCell ref="H3:K3"/>
    <mergeCell ref="B7:B13"/>
    <mergeCell ref="B14:B16"/>
    <mergeCell ref="B17:B19"/>
    <mergeCell ref="B24:B26"/>
  </mergeCells>
  <pageMargins left="0.25" right="0.25" top="0.75" bottom="0.75" header="0.3" footer="0.3"/>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32"/>
  <sheetViews>
    <sheetView topLeftCell="C6" zoomScale="58" zoomScaleNormal="55" zoomScaleSheetLayoutView="100" workbookViewId="0">
      <selection activeCell="M33" sqref="M33"/>
    </sheetView>
  </sheetViews>
  <sheetFormatPr defaultColWidth="9.453125" defaultRowHeight="13"/>
  <cols>
    <col min="1" max="1" width="4.453125" style="264" customWidth="1"/>
    <col min="2" max="2" width="22.1796875" style="268" customWidth="1"/>
    <col min="3" max="3" width="48" style="268" customWidth="1"/>
    <col min="4" max="8" width="13.54296875" style="268" customWidth="1"/>
    <col min="9" max="9" width="14.54296875" style="344" customWidth="1"/>
    <col min="10" max="10" width="16.453125" style="264" customWidth="1"/>
    <col min="11" max="11" width="24.54296875" style="345" customWidth="1"/>
    <col min="12" max="13" width="16.453125" style="268" customWidth="1"/>
    <col min="14" max="15" width="15.54296875" style="344" customWidth="1"/>
    <col min="16" max="16" width="13.54296875" style="268" customWidth="1"/>
    <col min="17" max="19" width="9.453125" style="268"/>
    <col min="20" max="20" width="9.453125" style="268" customWidth="1"/>
    <col min="21" max="16384" width="9.453125" style="268"/>
  </cols>
  <sheetData>
    <row r="1" spans="1:24" ht="14.5">
      <c r="B1" s="349" t="s">
        <v>116</v>
      </c>
      <c r="C1" s="264"/>
      <c r="D1" s="616"/>
      <c r="E1" s="616"/>
      <c r="F1" s="264"/>
      <c r="G1" s="264"/>
      <c r="H1" s="264"/>
      <c r="I1" s="266"/>
      <c r="K1" s="267"/>
      <c r="N1" s="269"/>
      <c r="O1" s="269"/>
    </row>
    <row r="2" spans="1:24" ht="15" thickBot="1">
      <c r="A2" s="265"/>
      <c r="B2" s="349" t="s">
        <v>41</v>
      </c>
      <c r="C2" s="265"/>
      <c r="D2" s="265"/>
      <c r="E2" s="265"/>
      <c r="F2" s="569"/>
      <c r="H2" s="265"/>
      <c r="I2" s="266"/>
      <c r="K2" s="270"/>
      <c r="N2" s="269"/>
      <c r="O2" s="269"/>
    </row>
    <row r="3" spans="1:24" ht="43.4" customHeight="1" thickBot="1">
      <c r="A3" s="264" t="s">
        <v>42</v>
      </c>
      <c r="B3" s="621"/>
      <c r="C3" s="271"/>
      <c r="D3" s="647" t="s">
        <v>43</v>
      </c>
      <c r="E3" s="648"/>
      <c r="F3" s="649" t="s">
        <v>117</v>
      </c>
      <c r="G3" s="650"/>
      <c r="H3" s="651" t="s">
        <v>45</v>
      </c>
      <c r="I3" s="652"/>
      <c r="K3" s="267"/>
      <c r="M3" s="272"/>
      <c r="N3" s="272"/>
      <c r="O3" s="272"/>
    </row>
    <row r="4" spans="1:24" ht="21" customHeight="1" thickBot="1">
      <c r="B4" s="273"/>
      <c r="C4" s="274"/>
      <c r="D4" s="275" t="s">
        <v>46</v>
      </c>
      <c r="E4" s="276" t="s">
        <v>47</v>
      </c>
      <c r="F4" s="277" t="s">
        <v>48</v>
      </c>
      <c r="G4" s="278" t="s">
        <v>118</v>
      </c>
      <c r="H4" s="421" t="s">
        <v>50</v>
      </c>
      <c r="I4" s="280" t="s">
        <v>51</v>
      </c>
      <c r="K4" s="267"/>
      <c r="N4" s="269"/>
      <c r="O4" s="269"/>
    </row>
    <row r="5" spans="1:24" ht="52.5" customHeight="1" thickBot="1">
      <c r="B5" s="281"/>
      <c r="C5" s="282"/>
      <c r="D5" s="653" t="s">
        <v>119</v>
      </c>
      <c r="E5" s="654"/>
      <c r="F5" s="655" t="s">
        <v>120</v>
      </c>
      <c r="G5" s="656"/>
      <c r="H5" s="657" t="s">
        <v>121</v>
      </c>
      <c r="I5" s="658"/>
      <c r="K5" s="267"/>
      <c r="N5" s="269"/>
      <c r="O5" s="269"/>
    </row>
    <row r="6" spans="1:24" ht="26.5" thickBot="1">
      <c r="B6" s="283" t="s">
        <v>78</v>
      </c>
      <c r="C6" s="284" t="s">
        <v>7</v>
      </c>
      <c r="D6" s="427" t="s">
        <v>122</v>
      </c>
      <c r="E6" s="428" t="s">
        <v>123</v>
      </c>
      <c r="F6" s="427" t="s">
        <v>122</v>
      </c>
      <c r="G6" s="429" t="s">
        <v>123</v>
      </c>
      <c r="H6" s="430" t="s">
        <v>122</v>
      </c>
      <c r="I6" s="431" t="s">
        <v>123</v>
      </c>
      <c r="K6" s="285"/>
      <c r="L6" s="269"/>
      <c r="M6" s="269"/>
      <c r="N6" s="269"/>
      <c r="O6" s="269"/>
      <c r="P6" s="269"/>
      <c r="Q6" s="269"/>
      <c r="R6" s="269"/>
      <c r="S6" s="269"/>
    </row>
    <row r="7" spans="1:24">
      <c r="B7" s="659" t="s">
        <v>32</v>
      </c>
      <c r="C7" s="286" t="s">
        <v>8</v>
      </c>
      <c r="D7" s="425">
        <v>17</v>
      </c>
      <c r="E7" s="426">
        <v>709</v>
      </c>
      <c r="F7" s="532">
        <v>6.5636400000000004</v>
      </c>
      <c r="G7" s="533">
        <v>283.56520999999998</v>
      </c>
      <c r="H7" s="306">
        <v>7.0792395999999975</v>
      </c>
      <c r="I7" s="358">
        <v>320.12924490000046</v>
      </c>
      <c r="J7" s="266"/>
      <c r="K7" s="432"/>
      <c r="L7" s="434"/>
      <c r="M7" s="269"/>
      <c r="N7" s="269"/>
      <c r="O7" s="269"/>
      <c r="P7" s="269"/>
      <c r="Q7" s="269"/>
      <c r="R7" s="269"/>
      <c r="S7" s="269"/>
      <c r="T7" s="287"/>
      <c r="U7" s="269"/>
      <c r="V7" s="269"/>
      <c r="W7" s="269"/>
      <c r="X7" s="269"/>
    </row>
    <row r="8" spans="1:24">
      <c r="B8" s="660"/>
      <c r="C8" s="288" t="s">
        <v>9</v>
      </c>
      <c r="D8" s="289">
        <v>71</v>
      </c>
      <c r="E8" s="290">
        <v>1924</v>
      </c>
      <c r="F8" s="534">
        <v>3.9049999999999998</v>
      </c>
      <c r="G8" s="535">
        <v>124.44</v>
      </c>
      <c r="H8" s="294">
        <v>11.799087999999996</v>
      </c>
      <c r="I8" s="290">
        <v>400.56618280000106</v>
      </c>
      <c r="J8" s="266"/>
      <c r="K8" s="432"/>
      <c r="L8" s="434"/>
      <c r="M8" s="434"/>
      <c r="N8" s="269"/>
      <c r="O8" s="269"/>
      <c r="P8" s="269"/>
      <c r="Q8" s="269"/>
      <c r="R8" s="269"/>
      <c r="S8" s="269"/>
      <c r="T8" s="287"/>
      <c r="U8" s="269"/>
      <c r="V8" s="269"/>
      <c r="W8" s="269"/>
      <c r="X8" s="269"/>
    </row>
    <row r="9" spans="1:24">
      <c r="B9" s="660"/>
      <c r="C9" s="291" t="s">
        <v>10</v>
      </c>
      <c r="D9" s="410">
        <v>56</v>
      </c>
      <c r="E9" s="292">
        <v>1425</v>
      </c>
      <c r="F9" s="536">
        <v>4.17</v>
      </c>
      <c r="G9" s="537">
        <v>105.505</v>
      </c>
      <c r="H9" s="438">
        <v>62.616999999999997</v>
      </c>
      <c r="I9" s="292">
        <v>1571.674</v>
      </c>
      <c r="J9" s="266"/>
      <c r="K9" s="432"/>
      <c r="L9" s="434"/>
      <c r="M9" s="269"/>
      <c r="N9" s="269"/>
      <c r="O9" s="269"/>
      <c r="P9" s="269"/>
      <c r="Q9" s="269"/>
      <c r="R9" s="269"/>
      <c r="S9" s="269"/>
      <c r="T9" s="287"/>
      <c r="U9" s="269"/>
      <c r="V9" s="269"/>
      <c r="W9" s="269"/>
      <c r="X9" s="269"/>
    </row>
    <row r="10" spans="1:24">
      <c r="B10" s="660"/>
      <c r="C10" s="293" t="s">
        <v>11</v>
      </c>
      <c r="D10" s="294">
        <v>3679</v>
      </c>
      <c r="E10" s="290">
        <v>67739</v>
      </c>
      <c r="F10" s="536">
        <v>148.26429999999999</v>
      </c>
      <c r="G10" s="612">
        <v>2725.30062</v>
      </c>
      <c r="H10" s="294">
        <v>1605.6687108999624</v>
      </c>
      <c r="I10" s="290">
        <v>28055.76170310755</v>
      </c>
      <c r="J10" s="266"/>
      <c r="K10" s="432"/>
      <c r="L10" s="434"/>
      <c r="M10" s="269"/>
      <c r="N10" s="269"/>
      <c r="O10" s="269"/>
      <c r="P10" s="269"/>
      <c r="Q10" s="269"/>
      <c r="R10" s="269"/>
      <c r="S10" s="269"/>
      <c r="T10" s="287"/>
      <c r="U10" s="269"/>
      <c r="V10" s="269"/>
      <c r="W10" s="269"/>
      <c r="X10" s="269"/>
    </row>
    <row r="11" spans="1:24">
      <c r="B11" s="660"/>
      <c r="C11" s="293" t="s">
        <v>22</v>
      </c>
      <c r="D11" s="294">
        <v>0</v>
      </c>
      <c r="E11" s="290">
        <v>68735</v>
      </c>
      <c r="F11" s="538">
        <v>0</v>
      </c>
      <c r="G11" s="361">
        <v>277.5286499999998</v>
      </c>
      <c r="H11" s="294">
        <v>0</v>
      </c>
      <c r="I11" s="290">
        <v>11424.184183600013</v>
      </c>
      <c r="J11" s="266"/>
      <c r="K11" s="432"/>
      <c r="L11" s="434"/>
      <c r="M11" s="269"/>
      <c r="N11" s="269"/>
      <c r="O11" s="269"/>
      <c r="P11" s="269"/>
      <c r="Q11" s="269"/>
      <c r="R11" s="269"/>
      <c r="S11" s="269"/>
      <c r="T11" s="287"/>
      <c r="U11" s="269"/>
      <c r="V11" s="269"/>
      <c r="W11" s="269"/>
      <c r="X11" s="269"/>
    </row>
    <row r="12" spans="1:24">
      <c r="B12" s="660"/>
      <c r="C12" s="293" t="s">
        <v>12</v>
      </c>
      <c r="D12" s="294">
        <v>170</v>
      </c>
      <c r="E12" s="290">
        <v>4642</v>
      </c>
      <c r="F12" s="534">
        <v>12.039</v>
      </c>
      <c r="G12" s="361">
        <v>358.452</v>
      </c>
      <c r="H12" s="294">
        <v>24.303752660000004</v>
      </c>
      <c r="I12" s="290">
        <v>643.92938972001116</v>
      </c>
      <c r="J12" s="266"/>
      <c r="K12" s="432"/>
      <c r="L12" s="434"/>
      <c r="M12" s="269"/>
      <c r="N12" s="269"/>
      <c r="O12" s="269"/>
      <c r="P12" s="269"/>
      <c r="Q12" s="269"/>
      <c r="R12" s="269"/>
      <c r="S12" s="269"/>
      <c r="T12" s="287"/>
      <c r="U12" s="269"/>
      <c r="V12" s="269"/>
      <c r="W12" s="269"/>
      <c r="X12" s="269"/>
    </row>
    <row r="13" spans="1:24" ht="13.5" thickBot="1">
      <c r="B13" s="661"/>
      <c r="C13" s="295" t="s">
        <v>87</v>
      </c>
      <c r="D13" s="296">
        <v>3993</v>
      </c>
      <c r="E13" s="297">
        <v>145174</v>
      </c>
      <c r="F13" s="539">
        <v>175.94193999999999</v>
      </c>
      <c r="G13" s="540">
        <v>3874.7914799999999</v>
      </c>
      <c r="H13" s="435">
        <v>1709.4677911599624</v>
      </c>
      <c r="I13" s="297">
        <v>42416</v>
      </c>
      <c r="J13" s="266"/>
      <c r="K13" s="285"/>
      <c r="L13" s="433"/>
      <c r="M13" s="269"/>
      <c r="N13" s="269"/>
      <c r="O13" s="269"/>
      <c r="P13" s="269"/>
      <c r="Q13" s="269"/>
      <c r="R13" s="269"/>
      <c r="S13" s="269"/>
    </row>
    <row r="14" spans="1:24" ht="14.5" customHeight="1">
      <c r="B14" s="662" t="s">
        <v>33</v>
      </c>
      <c r="C14" s="286" t="s">
        <v>124</v>
      </c>
      <c r="D14" s="299">
        <v>0</v>
      </c>
      <c r="E14" s="300">
        <v>19</v>
      </c>
      <c r="F14" s="541">
        <v>0</v>
      </c>
      <c r="G14" s="542">
        <v>93.024450000000002</v>
      </c>
      <c r="H14" s="412">
        <v>0</v>
      </c>
      <c r="I14" s="413">
        <v>87</v>
      </c>
      <c r="J14" s="266"/>
      <c r="K14" s="285"/>
      <c r="L14" s="269"/>
      <c r="M14" s="269"/>
      <c r="N14" s="269"/>
      <c r="O14" s="269"/>
      <c r="P14" s="269"/>
      <c r="Q14" s="269"/>
      <c r="R14" s="269"/>
      <c r="S14" s="269"/>
    </row>
    <row r="15" spans="1:24" ht="14.5" customHeight="1">
      <c r="B15" s="663"/>
      <c r="C15" s="301" t="s">
        <v>13</v>
      </c>
      <c r="D15" s="289">
        <v>49</v>
      </c>
      <c r="E15" s="302">
        <v>240</v>
      </c>
      <c r="F15" s="361">
        <v>10.443220680473372</v>
      </c>
      <c r="G15" s="361">
        <v>61.593689319526632</v>
      </c>
      <c r="H15" s="294">
        <v>47.13655889999994</v>
      </c>
      <c r="I15" s="290">
        <v>229.27621760000076</v>
      </c>
      <c r="J15" s="266"/>
      <c r="K15" s="285"/>
      <c r="L15" s="269"/>
      <c r="M15" s="269"/>
      <c r="N15" s="269"/>
      <c r="O15" s="269"/>
      <c r="P15" s="269"/>
      <c r="Q15" s="269"/>
      <c r="R15" s="269"/>
      <c r="S15" s="269"/>
    </row>
    <row r="16" spans="1:24" ht="14.5" customHeight="1" thickBot="1">
      <c r="B16" s="663"/>
      <c r="C16" s="414" t="s">
        <v>14</v>
      </c>
      <c r="D16" s="304">
        <v>63</v>
      </c>
      <c r="E16" s="305">
        <v>0</v>
      </c>
      <c r="F16" s="544">
        <v>16.628</v>
      </c>
      <c r="G16" s="545">
        <v>0</v>
      </c>
      <c r="H16" s="367">
        <v>29.3791504</v>
      </c>
      <c r="I16" s="364">
        <v>0</v>
      </c>
      <c r="K16" s="285"/>
      <c r="L16" s="436"/>
      <c r="M16" s="269"/>
      <c r="N16" s="269"/>
      <c r="O16" s="269"/>
      <c r="P16" s="269"/>
      <c r="Q16" s="269"/>
      <c r="R16" s="269"/>
      <c r="S16" s="269"/>
    </row>
    <row r="17" spans="2:30" ht="14.5" customHeight="1">
      <c r="B17" s="664" t="s">
        <v>15</v>
      </c>
      <c r="C17" s="286" t="s">
        <v>125</v>
      </c>
      <c r="D17" s="306">
        <v>0</v>
      </c>
      <c r="E17" s="307">
        <v>0</v>
      </c>
      <c r="F17" s="546">
        <v>0</v>
      </c>
      <c r="G17" s="547">
        <v>0</v>
      </c>
      <c r="H17" s="306">
        <v>0</v>
      </c>
      <c r="I17" s="358">
        <v>0</v>
      </c>
      <c r="K17" s="285"/>
      <c r="L17" s="436"/>
      <c r="M17" s="269"/>
      <c r="N17" s="269"/>
      <c r="O17" s="269"/>
      <c r="P17" s="269"/>
      <c r="Q17" s="269"/>
      <c r="R17" s="269"/>
      <c r="S17" s="269"/>
    </row>
    <row r="18" spans="2:30">
      <c r="B18" s="665"/>
      <c r="C18" s="303" t="s">
        <v>16</v>
      </c>
      <c r="D18" s="294">
        <v>103</v>
      </c>
      <c r="E18" s="290">
        <v>2029</v>
      </c>
      <c r="F18" s="548">
        <v>0</v>
      </c>
      <c r="G18" s="549">
        <v>0</v>
      </c>
      <c r="H18" s="294">
        <v>12.772</v>
      </c>
      <c r="I18" s="290">
        <v>251.596</v>
      </c>
      <c r="K18" s="308"/>
      <c r="L18" s="436"/>
      <c r="M18" s="269"/>
      <c r="N18" s="269"/>
      <c r="O18" s="269"/>
      <c r="P18" s="269"/>
      <c r="Q18" s="269"/>
      <c r="R18" s="269"/>
      <c r="S18" s="269"/>
    </row>
    <row r="19" spans="2:30" ht="13.5" thickBot="1">
      <c r="B19" s="666"/>
      <c r="C19" s="420" t="s">
        <v>90</v>
      </c>
      <c r="D19" s="296">
        <v>103</v>
      </c>
      <c r="E19" s="297">
        <v>2029</v>
      </c>
      <c r="F19" s="539">
        <v>0</v>
      </c>
      <c r="G19" s="540">
        <v>0</v>
      </c>
      <c r="H19" s="297">
        <v>12.772</v>
      </c>
      <c r="I19" s="297">
        <v>251.596</v>
      </c>
      <c r="K19" s="285"/>
      <c r="L19" s="436"/>
      <c r="M19" s="269"/>
      <c r="N19" s="269"/>
      <c r="O19" s="269"/>
      <c r="P19" s="269"/>
      <c r="Q19" s="269"/>
      <c r="R19" s="269"/>
      <c r="S19" s="269"/>
    </row>
    <row r="20" spans="2:30" ht="15.75" customHeight="1" thickBot="1">
      <c r="B20" s="369" t="s">
        <v>91</v>
      </c>
      <c r="C20" s="417"/>
      <c r="D20" s="418">
        <v>4208</v>
      </c>
      <c r="E20" s="419">
        <v>147462</v>
      </c>
      <c r="F20" s="550">
        <v>203.01316068047336</v>
      </c>
      <c r="G20" s="551">
        <v>4029.4096193195269</v>
      </c>
      <c r="H20" s="415">
        <v>1800.7555004599624</v>
      </c>
      <c r="I20" s="416">
        <v>42984.019997927571</v>
      </c>
      <c r="K20" s="335"/>
      <c r="L20" s="324"/>
      <c r="M20" s="336"/>
      <c r="N20" s="336"/>
      <c r="O20" s="325"/>
    </row>
    <row r="21" spans="2:30" ht="15" customHeight="1">
      <c r="B21" s="346"/>
      <c r="C21" s="337"/>
      <c r="D21" s="312"/>
      <c r="E21" s="313"/>
      <c r="F21" s="552"/>
      <c r="G21" s="553"/>
      <c r="H21" s="422"/>
      <c r="I21" s="338"/>
      <c r="K21" s="321"/>
      <c r="L21" s="437"/>
      <c r="M21" s="322"/>
      <c r="N21" s="322"/>
      <c r="O21" s="322"/>
    </row>
    <row r="22" spans="2:30" ht="15" thickBot="1">
      <c r="B22" s="314" t="s">
        <v>98</v>
      </c>
      <c r="C22" s="315" t="s">
        <v>126</v>
      </c>
      <c r="D22" s="316"/>
      <c r="E22" s="317"/>
      <c r="F22" s="554"/>
      <c r="G22" s="555"/>
      <c r="H22" s="423"/>
      <c r="I22" s="318"/>
      <c r="K22" s="285"/>
      <c r="L22" s="436"/>
      <c r="M22" s="269"/>
      <c r="N22" s="269"/>
      <c r="O22" s="269"/>
      <c r="P22" s="269"/>
      <c r="Q22" s="269"/>
      <c r="R22" s="269"/>
      <c r="S22" s="269"/>
    </row>
    <row r="23" spans="2:30">
      <c r="B23" s="667" t="s">
        <v>127</v>
      </c>
      <c r="C23" s="319" t="s">
        <v>128</v>
      </c>
      <c r="D23" s="299">
        <v>0</v>
      </c>
      <c r="E23" s="300">
        <v>0</v>
      </c>
      <c r="F23" s="541">
        <v>0</v>
      </c>
      <c r="G23" s="542">
        <v>0</v>
      </c>
      <c r="H23" s="300">
        <v>0</v>
      </c>
      <c r="I23" s="300">
        <v>0</v>
      </c>
      <c r="K23" s="285"/>
      <c r="L23" s="436"/>
      <c r="M23" s="269"/>
      <c r="N23" s="269"/>
      <c r="O23" s="269"/>
      <c r="P23" s="269"/>
      <c r="Q23" s="269"/>
      <c r="R23" s="269"/>
      <c r="S23" s="269"/>
    </row>
    <row r="24" spans="2:30" ht="13.5" thickBot="1">
      <c r="B24" s="668"/>
      <c r="C24" s="320" t="s">
        <v>129</v>
      </c>
      <c r="D24" s="304">
        <v>56</v>
      </c>
      <c r="E24" s="305">
        <v>160</v>
      </c>
      <c r="F24" s="544">
        <v>4.858411764705882</v>
      </c>
      <c r="G24" s="544">
        <v>18.739588235294118</v>
      </c>
      <c r="H24" s="294">
        <v>27.935277899999996</v>
      </c>
      <c r="I24" s="290">
        <v>77.784886099999781</v>
      </c>
      <c r="K24" s="321"/>
      <c r="L24" s="437"/>
      <c r="M24" s="322"/>
      <c r="N24" s="322"/>
      <c r="O24" s="322"/>
    </row>
    <row r="25" spans="2:30">
      <c r="B25" s="314" t="s">
        <v>104</v>
      </c>
      <c r="C25" s="315"/>
      <c r="D25" s="316"/>
      <c r="E25" s="317"/>
      <c r="F25" s="554"/>
      <c r="G25" s="555"/>
      <c r="H25" s="423"/>
      <c r="I25" s="318"/>
      <c r="K25" s="323"/>
      <c r="L25" s="324"/>
      <c r="M25" s="325"/>
      <c r="N25" s="325"/>
      <c r="O25" s="325"/>
    </row>
    <row r="26" spans="2:30">
      <c r="B26" s="326" t="s">
        <v>21</v>
      </c>
      <c r="C26" s="327"/>
      <c r="D26" s="328">
        <v>0</v>
      </c>
      <c r="E26" s="350">
        <v>0</v>
      </c>
      <c r="F26" s="543">
        <v>0</v>
      </c>
      <c r="G26" s="549">
        <v>0</v>
      </c>
      <c r="H26" s="350">
        <v>0</v>
      </c>
      <c r="I26" s="350">
        <v>0</v>
      </c>
      <c r="K26" s="330"/>
      <c r="L26" s="348"/>
      <c r="M26" s="331"/>
      <c r="N26" s="331"/>
      <c r="O26" s="269"/>
    </row>
    <row r="27" spans="2:30" ht="13.5" thickBot="1">
      <c r="B27" s="332" t="s">
        <v>106</v>
      </c>
      <c r="C27" s="333"/>
      <c r="D27" s="296">
        <v>0</v>
      </c>
      <c r="E27" s="297">
        <v>0</v>
      </c>
      <c r="F27" s="550">
        <v>0</v>
      </c>
      <c r="G27" s="551">
        <v>0</v>
      </c>
      <c r="H27" s="334">
        <v>0</v>
      </c>
      <c r="I27" s="298">
        <v>0</v>
      </c>
      <c r="K27" s="335"/>
      <c r="L27" s="324"/>
      <c r="M27" s="336"/>
      <c r="N27" s="336"/>
      <c r="O27" s="325"/>
    </row>
    <row r="28" spans="2:30">
      <c r="B28" s="312"/>
      <c r="C28" s="337"/>
      <c r="D28" s="312"/>
      <c r="E28" s="313"/>
      <c r="F28" s="552"/>
      <c r="G28" s="553"/>
      <c r="H28" s="422"/>
      <c r="I28" s="338"/>
      <c r="J28" s="321"/>
      <c r="K28" s="322"/>
      <c r="L28" s="322"/>
      <c r="M28" s="322"/>
      <c r="N28" s="322"/>
      <c r="O28" s="322"/>
    </row>
    <row r="29" spans="2:30" ht="13.5" thickBot="1">
      <c r="B29" s="332" t="s">
        <v>108</v>
      </c>
      <c r="C29" s="333"/>
      <c r="D29" s="310">
        <v>4264</v>
      </c>
      <c r="E29" s="310">
        <v>147622</v>
      </c>
      <c r="F29" s="556">
        <v>207.87157244517925</v>
      </c>
      <c r="G29" s="557">
        <v>4048.1492075548208</v>
      </c>
      <c r="H29" s="424">
        <v>1828.6907783599625</v>
      </c>
      <c r="I29" s="311">
        <v>43061.804884027573</v>
      </c>
      <c r="J29" s="323"/>
      <c r="K29" s="324"/>
      <c r="L29" s="325"/>
      <c r="M29" s="325"/>
      <c r="N29" s="325"/>
      <c r="O29" s="325"/>
    </row>
    <row r="30" spans="2:30" ht="14.5">
      <c r="B30" s="669" t="s">
        <v>130</v>
      </c>
      <c r="C30" s="669"/>
      <c r="D30" s="669"/>
      <c r="E30" s="669"/>
      <c r="F30" s="669"/>
      <c r="G30" s="669"/>
      <c r="H30" s="669"/>
      <c r="I30" s="669"/>
      <c r="J30" s="339"/>
      <c r="K30" s="340"/>
      <c r="L30" s="341"/>
      <c r="M30" s="341"/>
      <c r="N30" s="342"/>
      <c r="O30" s="342"/>
      <c r="P30" s="341"/>
      <c r="Q30" s="341"/>
      <c r="R30" s="341"/>
      <c r="S30" s="341"/>
      <c r="T30" s="341"/>
      <c r="U30" s="341"/>
      <c r="V30" s="341"/>
      <c r="W30" s="341"/>
      <c r="X30" s="341"/>
      <c r="Y30" s="341"/>
      <c r="Z30" s="341"/>
      <c r="AA30" s="341"/>
      <c r="AB30" s="341"/>
      <c r="AC30" s="341"/>
      <c r="AD30" s="341"/>
    </row>
    <row r="31" spans="2:30" s="264" customFormat="1" ht="14.5">
      <c r="B31" s="264" t="s">
        <v>131</v>
      </c>
      <c r="I31" s="266"/>
      <c r="K31" s="343"/>
      <c r="N31" s="266"/>
      <c r="O31" s="266"/>
    </row>
    <row r="32" spans="2:30">
      <c r="B32" s="268" t="s">
        <v>132</v>
      </c>
    </row>
  </sheetData>
  <mergeCells count="11">
    <mergeCell ref="B7:B13"/>
    <mergeCell ref="B14:B16"/>
    <mergeCell ref="B17:B19"/>
    <mergeCell ref="B23:B24"/>
    <mergeCell ref="B30:I30"/>
    <mergeCell ref="D3:E3"/>
    <mergeCell ref="F3:G3"/>
    <mergeCell ref="H3:I3"/>
    <mergeCell ref="D5:E5"/>
    <mergeCell ref="F5:G5"/>
    <mergeCell ref="H5:I5"/>
  </mergeCells>
  <pageMargins left="0.25" right="0.25" top="0.75" bottom="0.75" header="0.3" footer="0.3"/>
  <pageSetup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E28"/>
  <sheetViews>
    <sheetView topLeftCell="C1" zoomScale="55" zoomScaleNormal="55" zoomScaleSheetLayoutView="100" workbookViewId="0">
      <selection activeCell="O31" sqref="O31"/>
    </sheetView>
  </sheetViews>
  <sheetFormatPr defaultColWidth="9.453125" defaultRowHeight="13"/>
  <cols>
    <col min="1" max="2" width="4.453125" style="264" customWidth="1"/>
    <col min="3" max="3" width="22.1796875" style="268" customWidth="1"/>
    <col min="4" max="4" width="35" style="268" customWidth="1"/>
    <col min="5" max="9" width="13.54296875" style="268" customWidth="1"/>
    <col min="10" max="10" width="14.54296875" style="268" customWidth="1"/>
    <col min="11" max="11" width="16.453125" style="264" customWidth="1"/>
    <col min="12" max="12" width="16.453125" style="345" hidden="1" customWidth="1"/>
    <col min="13" max="14" width="16.453125" style="268" customWidth="1"/>
    <col min="15" max="16" width="15.54296875" style="344" customWidth="1"/>
    <col min="17" max="17" width="13.54296875" style="268" customWidth="1"/>
    <col min="18" max="20" width="9.453125" style="268"/>
    <col min="21" max="21" width="9.453125" style="268" customWidth="1"/>
    <col min="22" max="16384" width="9.453125" style="268"/>
  </cols>
  <sheetData>
    <row r="1" spans="1:31" ht="14.5">
      <c r="C1" s="349" t="s">
        <v>133</v>
      </c>
      <c r="D1" s="264"/>
      <c r="E1" s="264"/>
      <c r="F1" s="264"/>
      <c r="G1" s="264"/>
      <c r="H1" s="264"/>
      <c r="I1" s="264"/>
      <c r="J1" s="264"/>
      <c r="L1" s="267"/>
      <c r="O1" s="269"/>
      <c r="P1" s="269"/>
    </row>
    <row r="2" spans="1:31" ht="15" thickBot="1">
      <c r="A2" s="265"/>
      <c r="B2" s="265"/>
      <c r="C2" s="349" t="s">
        <v>41</v>
      </c>
      <c r="D2" s="265"/>
      <c r="E2" s="265"/>
      <c r="F2" s="265"/>
      <c r="G2" s="569"/>
      <c r="H2" s="569"/>
      <c r="I2" s="265"/>
      <c r="J2" s="264"/>
      <c r="L2" s="270"/>
      <c r="O2" s="269"/>
      <c r="P2" s="269"/>
    </row>
    <row r="3" spans="1:31" ht="43.4" customHeight="1" thickBot="1">
      <c r="B3" s="264" t="s">
        <v>42</v>
      </c>
      <c r="C3" s="621"/>
      <c r="D3" s="271"/>
      <c r="E3" s="647" t="s">
        <v>43</v>
      </c>
      <c r="F3" s="648"/>
      <c r="G3" s="649" t="s">
        <v>117</v>
      </c>
      <c r="H3" s="650"/>
      <c r="I3" s="673" t="s">
        <v>45</v>
      </c>
      <c r="J3" s="652"/>
      <c r="L3" s="267"/>
      <c r="N3" s="272" t="s">
        <v>43</v>
      </c>
      <c r="O3" s="272"/>
      <c r="P3" s="272"/>
    </row>
    <row r="4" spans="1:31" ht="21" customHeight="1" thickBot="1">
      <c r="C4" s="273"/>
      <c r="D4" s="274"/>
      <c r="E4" s="275" t="s">
        <v>46</v>
      </c>
      <c r="F4" s="276" t="s">
        <v>47</v>
      </c>
      <c r="G4" s="277" t="s">
        <v>48</v>
      </c>
      <c r="H4" s="278" t="s">
        <v>118</v>
      </c>
      <c r="I4" s="279" t="s">
        <v>50</v>
      </c>
      <c r="J4" s="276" t="s">
        <v>51</v>
      </c>
      <c r="L4" s="267"/>
      <c r="O4" s="269"/>
      <c r="P4" s="269"/>
    </row>
    <row r="5" spans="1:31" ht="52.5" customHeight="1" thickBot="1">
      <c r="C5" s="281"/>
      <c r="D5" s="282"/>
      <c r="E5" s="653" t="s">
        <v>119</v>
      </c>
      <c r="F5" s="654"/>
      <c r="G5" s="649" t="s">
        <v>134</v>
      </c>
      <c r="H5" s="650"/>
      <c r="I5" s="674" t="s">
        <v>121</v>
      </c>
      <c r="J5" s="658"/>
      <c r="L5" s="267"/>
      <c r="O5" s="269"/>
      <c r="P5" s="269"/>
    </row>
    <row r="6" spans="1:31" ht="26.5" thickBot="1">
      <c r="C6" s="351" t="s">
        <v>92</v>
      </c>
      <c r="D6" s="283" t="s">
        <v>7</v>
      </c>
      <c r="E6" s="352" t="s">
        <v>135</v>
      </c>
      <c r="F6" s="353" t="s">
        <v>136</v>
      </c>
      <c r="G6" s="352" t="s">
        <v>135</v>
      </c>
      <c r="H6" s="353" t="s">
        <v>136</v>
      </c>
      <c r="I6" s="352" t="s">
        <v>135</v>
      </c>
      <c r="J6" s="353" t="s">
        <v>136</v>
      </c>
      <c r="K6" s="323"/>
      <c r="L6" s="324"/>
      <c r="M6" s="325"/>
      <c r="N6" s="325"/>
      <c r="O6" s="325"/>
      <c r="P6" s="325"/>
    </row>
    <row r="7" spans="1:31" ht="13.5" thickBot="1">
      <c r="C7" s="354" t="s">
        <v>17</v>
      </c>
      <c r="D7" s="354" t="s">
        <v>18</v>
      </c>
      <c r="E7" s="355">
        <v>58</v>
      </c>
      <c r="F7" s="356" t="s">
        <v>0</v>
      </c>
      <c r="G7" s="563">
        <v>228.75457</v>
      </c>
      <c r="H7" s="564" t="s">
        <v>0</v>
      </c>
      <c r="I7" s="355">
        <v>971.2876485000005</v>
      </c>
      <c r="J7" s="356" t="s">
        <v>0</v>
      </c>
      <c r="K7" s="330"/>
      <c r="L7" s="267" t="s">
        <v>137</v>
      </c>
      <c r="M7" s="331"/>
      <c r="N7" s="331"/>
      <c r="O7" s="269"/>
      <c r="P7" s="269"/>
    </row>
    <row r="8" spans="1:31" ht="12.75" customHeight="1">
      <c r="C8" s="670" t="s">
        <v>19</v>
      </c>
      <c r="D8" s="286" t="s">
        <v>20</v>
      </c>
      <c r="E8" s="357">
        <v>211</v>
      </c>
      <c r="F8" s="358">
        <v>9</v>
      </c>
      <c r="G8" s="546">
        <v>1803.63102</v>
      </c>
      <c r="H8" s="565">
        <v>115.42449999999999</v>
      </c>
      <c r="I8" s="306">
        <v>11052.346189999997</v>
      </c>
      <c r="J8" s="359">
        <v>404.63148000000007</v>
      </c>
      <c r="K8" s="347"/>
      <c r="L8" s="269" t="e">
        <f>(I14+#REF!)*#REF!</f>
        <v>#REF!</v>
      </c>
      <c r="M8" s="348"/>
      <c r="N8" s="331"/>
      <c r="O8" s="269"/>
      <c r="P8" s="269"/>
    </row>
    <row r="9" spans="1:31">
      <c r="C9" s="671"/>
      <c r="D9" s="303" t="s">
        <v>138</v>
      </c>
      <c r="E9" s="360">
        <v>0</v>
      </c>
      <c r="F9" s="290">
        <v>0</v>
      </c>
      <c r="G9" s="439">
        <v>0</v>
      </c>
      <c r="H9" s="361">
        <v>0</v>
      </c>
      <c r="I9" s="294">
        <v>0</v>
      </c>
      <c r="J9" s="329">
        <v>0</v>
      </c>
      <c r="K9" s="347"/>
      <c r="L9" s="348"/>
      <c r="M9" s="348"/>
      <c r="N9" s="331"/>
      <c r="O9" s="269"/>
      <c r="P9" s="269"/>
    </row>
    <row r="10" spans="1:31" ht="13.5" thickBot="1">
      <c r="C10" s="672"/>
      <c r="D10" s="362" t="s">
        <v>139</v>
      </c>
      <c r="E10" s="363">
        <v>0</v>
      </c>
      <c r="F10" s="364">
        <v>0</v>
      </c>
      <c r="G10" s="365">
        <v>0</v>
      </c>
      <c r="H10" s="366">
        <v>0</v>
      </c>
      <c r="I10" s="367">
        <v>0</v>
      </c>
      <c r="J10" s="368">
        <v>0</v>
      </c>
      <c r="K10" s="347"/>
      <c r="L10" s="348"/>
      <c r="M10" s="348"/>
      <c r="N10" s="269"/>
      <c r="O10" s="269"/>
      <c r="P10" s="269"/>
    </row>
    <row r="11" spans="1:31" s="341" customFormat="1" ht="13.5" thickBot="1">
      <c r="A11" s="339"/>
      <c r="B11" s="339"/>
      <c r="C11" s="369" t="s">
        <v>97</v>
      </c>
      <c r="D11" s="370"/>
      <c r="E11" s="371">
        <v>269</v>
      </c>
      <c r="F11" s="372">
        <v>9</v>
      </c>
      <c r="G11" s="566">
        <v>2033.3855900000001</v>
      </c>
      <c r="H11" s="566">
        <v>115.42449999999999</v>
      </c>
      <c r="I11" s="371">
        <v>12023.633838499996</v>
      </c>
      <c r="J11" s="375">
        <v>404.63148000000007</v>
      </c>
      <c r="K11" s="323"/>
      <c r="L11" s="324"/>
      <c r="M11" s="325"/>
      <c r="N11" s="325"/>
      <c r="O11" s="325"/>
      <c r="P11" s="325"/>
      <c r="Q11" s="268"/>
      <c r="R11" s="268"/>
      <c r="S11" s="268"/>
      <c r="T11" s="268"/>
      <c r="U11" s="268"/>
      <c r="V11" s="268"/>
      <c r="W11" s="268"/>
      <c r="X11" s="268"/>
      <c r="Y11" s="268"/>
      <c r="Z11" s="268"/>
      <c r="AA11" s="268"/>
      <c r="AB11" s="268"/>
      <c r="AC11" s="268"/>
      <c r="AD11" s="268"/>
      <c r="AE11" s="268"/>
    </row>
    <row r="12" spans="1:31" ht="13.5" thickBot="1">
      <c r="C12" s="376"/>
      <c r="D12" s="377"/>
      <c r="E12" s="378"/>
      <c r="F12" s="379"/>
      <c r="G12" s="380"/>
      <c r="H12" s="381"/>
      <c r="I12" s="378"/>
      <c r="J12" s="379"/>
      <c r="K12" s="321"/>
      <c r="L12" s="322"/>
      <c r="M12" s="322"/>
      <c r="N12" s="322"/>
      <c r="O12" s="322"/>
      <c r="P12" s="322"/>
    </row>
    <row r="13" spans="1:31" ht="13.5" thickBot="1">
      <c r="C13" s="351" t="s">
        <v>3</v>
      </c>
      <c r="D13" s="283" t="s">
        <v>7</v>
      </c>
      <c r="E13" s="352"/>
      <c r="F13" s="353"/>
      <c r="G13" s="567"/>
      <c r="H13" s="568"/>
      <c r="I13" s="352"/>
      <c r="J13" s="353"/>
      <c r="K13" s="323"/>
      <c r="L13" s="324"/>
      <c r="M13" s="325"/>
      <c r="N13" s="325"/>
      <c r="O13" s="325"/>
      <c r="P13" s="325"/>
    </row>
    <row r="14" spans="1:31">
      <c r="C14" s="667" t="s">
        <v>3</v>
      </c>
      <c r="D14" s="382" t="s">
        <v>20</v>
      </c>
      <c r="E14" s="383">
        <v>0</v>
      </c>
      <c r="F14" s="384">
        <v>0</v>
      </c>
      <c r="G14" s="385">
        <v>0</v>
      </c>
      <c r="H14" s="386">
        <v>0</v>
      </c>
      <c r="I14" s="383">
        <v>0</v>
      </c>
      <c r="J14" s="358">
        <v>0</v>
      </c>
      <c r="K14" s="321"/>
      <c r="L14" s="322"/>
      <c r="M14" s="322"/>
      <c r="N14" s="322"/>
      <c r="O14" s="322"/>
      <c r="P14" s="322"/>
    </row>
    <row r="15" spans="1:31" ht="15.75" customHeight="1" thickBot="1">
      <c r="C15" s="668"/>
      <c r="D15" s="387" t="s">
        <v>139</v>
      </c>
      <c r="E15" s="367">
        <v>0</v>
      </c>
      <c r="F15" s="364">
        <v>0</v>
      </c>
      <c r="G15" s="365">
        <v>0</v>
      </c>
      <c r="H15" s="366">
        <v>0</v>
      </c>
      <c r="I15" s="367">
        <v>0</v>
      </c>
      <c r="J15" s="364">
        <v>0</v>
      </c>
      <c r="K15" s="321"/>
      <c r="L15" s="322"/>
      <c r="M15" s="322"/>
      <c r="N15" s="322"/>
      <c r="O15" s="322"/>
      <c r="P15" s="322"/>
    </row>
    <row r="16" spans="1:31" hidden="1">
      <c r="C16" s="388" t="s">
        <v>104</v>
      </c>
      <c r="D16" s="389"/>
      <c r="E16" s="390"/>
      <c r="F16" s="391"/>
      <c r="G16" s="392"/>
      <c r="H16" s="393"/>
      <c r="I16" s="390"/>
      <c r="J16" s="394"/>
      <c r="K16" s="323"/>
      <c r="L16" s="324"/>
      <c r="M16" s="325"/>
      <c r="N16" s="325"/>
      <c r="O16" s="325"/>
      <c r="P16" s="325"/>
    </row>
    <row r="17" spans="3:16" ht="13.5" hidden="1" thickBot="1">
      <c r="C17" s="395" t="s">
        <v>21</v>
      </c>
      <c r="D17" s="396"/>
      <c r="E17" s="397">
        <v>0</v>
      </c>
      <c r="F17" s="398">
        <v>0</v>
      </c>
      <c r="G17" s="399">
        <v>0</v>
      </c>
      <c r="H17" s="400">
        <v>0</v>
      </c>
      <c r="I17" s="397">
        <v>0</v>
      </c>
      <c r="J17" s="401">
        <v>0</v>
      </c>
      <c r="K17" s="330"/>
      <c r="L17" s="267"/>
      <c r="M17" s="331"/>
      <c r="N17" s="331"/>
      <c r="O17" s="269"/>
      <c r="P17" s="269"/>
    </row>
    <row r="18" spans="3:16" ht="13.5" hidden="1" thickBot="1">
      <c r="C18" s="369" t="s">
        <v>106</v>
      </c>
      <c r="D18" s="370"/>
      <c r="E18" s="371"/>
      <c r="F18" s="372"/>
      <c r="G18" s="373"/>
      <c r="H18" s="374"/>
      <c r="I18" s="371"/>
      <c r="J18" s="402"/>
      <c r="K18" s="335"/>
      <c r="L18" s="324"/>
      <c r="M18" s="336"/>
      <c r="N18" s="336"/>
      <c r="O18" s="325"/>
      <c r="P18" s="325"/>
    </row>
    <row r="19" spans="3:16" ht="13.5" thickBot="1">
      <c r="C19" s="312"/>
      <c r="D19" s="313"/>
      <c r="E19" s="403"/>
      <c r="F19" s="338"/>
      <c r="G19" s="404"/>
      <c r="H19" s="405"/>
      <c r="I19" s="403"/>
      <c r="J19" s="338"/>
      <c r="K19" s="321"/>
      <c r="L19" s="322"/>
      <c r="M19" s="322"/>
      <c r="N19" s="322"/>
      <c r="O19" s="322"/>
      <c r="P19" s="322"/>
    </row>
    <row r="20" spans="3:16" ht="13.5" thickBot="1">
      <c r="C20" s="332" t="s">
        <v>108</v>
      </c>
      <c r="D20" s="406"/>
      <c r="E20" s="309">
        <v>269</v>
      </c>
      <c r="F20" s="310">
        <v>9</v>
      </c>
      <c r="G20" s="566">
        <v>2033.3855900000001</v>
      </c>
      <c r="H20" s="566">
        <v>115.42449999999999</v>
      </c>
      <c r="I20" s="309">
        <v>12023.633838499996</v>
      </c>
      <c r="J20" s="311">
        <v>404.63148000000007</v>
      </c>
      <c r="K20" s="323"/>
      <c r="L20" s="324"/>
      <c r="M20" s="325"/>
      <c r="N20" s="325"/>
      <c r="O20" s="325"/>
      <c r="P20" s="325"/>
    </row>
    <row r="21" spans="3:16" s="264" customFormat="1" ht="14.5">
      <c r="C21" s="264" t="s">
        <v>140</v>
      </c>
      <c r="L21" s="343"/>
      <c r="O21" s="266"/>
      <c r="P21" s="266"/>
    </row>
    <row r="22" spans="3:16" s="264" customFormat="1" ht="15">
      <c r="C22" s="268" t="s">
        <v>141</v>
      </c>
      <c r="L22" s="343"/>
      <c r="N22"/>
      <c r="O22" s="266"/>
      <c r="P22" s="266"/>
    </row>
    <row r="28" spans="3:16">
      <c r="H28" s="409"/>
    </row>
  </sheetData>
  <mergeCells count="8">
    <mergeCell ref="C8:C10"/>
    <mergeCell ref="C14:C15"/>
    <mergeCell ref="E3:F3"/>
    <mergeCell ref="G3:H3"/>
    <mergeCell ref="I3:J3"/>
    <mergeCell ref="E5:F5"/>
    <mergeCell ref="G5:H5"/>
    <mergeCell ref="I5:J5"/>
  </mergeCells>
  <pageMargins left="0.25" right="0.25" top="0.75" bottom="0.75" header="0.3" footer="0.3"/>
  <pageSetup scale="81" fitToHeight="0"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1"/>
  <sheetViews>
    <sheetView topLeftCell="A7" zoomScale="70" zoomScaleNormal="70" workbookViewId="0">
      <selection activeCell="I8" sqref="I8"/>
    </sheetView>
  </sheetViews>
  <sheetFormatPr defaultColWidth="9.1796875" defaultRowHeight="14"/>
  <cols>
    <col min="1" max="1" width="4.81640625" style="488" customWidth="1"/>
    <col min="2" max="2" width="35" style="488" customWidth="1"/>
    <col min="3" max="3" width="28.1796875" style="488" customWidth="1"/>
    <col min="4" max="4" width="21.453125" style="488" customWidth="1"/>
    <col min="5" max="5" width="28.81640625" style="488" customWidth="1"/>
    <col min="6" max="6" width="9.1796875" style="488"/>
    <col min="7" max="7" width="16.81640625" style="488" customWidth="1"/>
    <col min="8" max="8" width="10.1796875" style="488" customWidth="1"/>
    <col min="9" max="16384" width="9.1796875" style="488"/>
  </cols>
  <sheetData>
    <row r="1" spans="2:19" ht="18">
      <c r="B1" s="487" t="s">
        <v>142</v>
      </c>
    </row>
    <row r="2" spans="2:19" ht="18">
      <c r="B2" s="487"/>
    </row>
    <row r="3" spans="2:19" ht="119.5" customHeight="1">
      <c r="B3" s="676" t="s">
        <v>143</v>
      </c>
      <c r="C3" s="676"/>
      <c r="D3" s="676"/>
      <c r="E3" s="676"/>
      <c r="G3" s="500"/>
      <c r="H3" s="500"/>
      <c r="I3" s="500"/>
      <c r="J3" s="500"/>
      <c r="K3" s="500"/>
      <c r="L3" s="500"/>
      <c r="M3" s="500"/>
      <c r="N3" s="500"/>
      <c r="O3" s="500"/>
      <c r="P3" s="500"/>
      <c r="Q3" s="500"/>
      <c r="R3" s="500"/>
      <c r="S3" s="500"/>
    </row>
    <row r="4" spans="2:19" ht="15.5">
      <c r="B4" s="491"/>
    </row>
    <row r="5" spans="2:19" customFormat="1" ht="14.5">
      <c r="B5" t="s">
        <v>144</v>
      </c>
    </row>
    <row r="6" spans="2:19" customFormat="1" ht="36">
      <c r="B6" s="458" t="s">
        <v>4</v>
      </c>
      <c r="C6" s="459" t="s">
        <v>145</v>
      </c>
      <c r="D6" s="459" t="s">
        <v>146</v>
      </c>
      <c r="E6" s="460" t="s">
        <v>5</v>
      </c>
      <c r="H6" s="457" t="s">
        <v>147</v>
      </c>
      <c r="I6" s="457" t="s">
        <v>148</v>
      </c>
    </row>
    <row r="7" spans="2:19" customFormat="1" ht="14.5">
      <c r="B7" s="461" t="s">
        <v>1</v>
      </c>
      <c r="C7" s="102" t="e">
        <f>#REF!</f>
        <v>#REF!</v>
      </c>
      <c r="D7" s="102" t="e">
        <f>#REF!</f>
        <v>#REF!</v>
      </c>
      <c r="E7" s="464" t="e">
        <f>#REF!</f>
        <v>#REF!</v>
      </c>
      <c r="G7" s="23" t="s">
        <v>149</v>
      </c>
      <c r="H7" s="486">
        <f>$C$10</f>
        <v>92724.214501360257</v>
      </c>
      <c r="I7" s="486">
        <f>$C$17</f>
        <v>92725.260191089139</v>
      </c>
    </row>
    <row r="8" spans="2:19" customFormat="1" ht="14.5">
      <c r="B8" s="461" t="s">
        <v>3</v>
      </c>
      <c r="C8" s="102" t="e">
        <f>#REF!</f>
        <v>#REF!</v>
      </c>
      <c r="D8" s="102" t="e">
        <f>#REF!</f>
        <v>#REF!</v>
      </c>
      <c r="E8" s="464" t="e">
        <f>#REF!</f>
        <v>#REF!</v>
      </c>
      <c r="G8" s="23" t="s">
        <v>150</v>
      </c>
      <c r="H8" s="102" t="e">
        <f>#REF!</f>
        <v>#REF!</v>
      </c>
      <c r="I8" s="512">
        <v>472527.04343071522</v>
      </c>
    </row>
    <row r="9" spans="2:19" customFormat="1" ht="14.5">
      <c r="B9" s="461" t="s">
        <v>6</v>
      </c>
      <c r="C9" s="102" t="e">
        <f>#REF!</f>
        <v>#REF!</v>
      </c>
      <c r="D9" s="102" t="e">
        <f>#REF!</f>
        <v>#REF!</v>
      </c>
      <c r="E9" s="464" t="e">
        <f>#REF!</f>
        <v>#REF!</v>
      </c>
      <c r="G9" t="s">
        <v>151</v>
      </c>
    </row>
    <row r="10" spans="2:19" customFormat="1" ht="29">
      <c r="B10" s="463" t="s">
        <v>152</v>
      </c>
      <c r="C10" s="466">
        <v>92724.214501360257</v>
      </c>
      <c r="D10" s="466" t="e">
        <f>#REF!</f>
        <v>#REF!</v>
      </c>
      <c r="E10" s="465" t="e">
        <f>#REF!</f>
        <v>#REF!</v>
      </c>
    </row>
    <row r="11" spans="2:19" customFormat="1" ht="14.5"/>
    <row r="12" spans="2:19" customFormat="1" ht="14.5">
      <c r="B12" t="s">
        <v>153</v>
      </c>
    </row>
    <row r="13" spans="2:19" customFormat="1" ht="24">
      <c r="B13" s="458" t="s">
        <v>4</v>
      </c>
      <c r="C13" s="459" t="s">
        <v>145</v>
      </c>
      <c r="D13" s="459" t="s">
        <v>146</v>
      </c>
      <c r="E13" s="460" t="s">
        <v>5</v>
      </c>
    </row>
    <row r="14" spans="2:19" customFormat="1" ht="14.5">
      <c r="B14" s="461" t="s">
        <v>1</v>
      </c>
      <c r="C14" s="102">
        <v>87275.816417896844</v>
      </c>
      <c r="D14" s="102">
        <v>68456.009109703067</v>
      </c>
      <c r="E14" s="464">
        <v>1.2749182658024134</v>
      </c>
    </row>
    <row r="15" spans="2:19" customFormat="1" ht="14.5">
      <c r="B15" s="461" t="s">
        <v>3</v>
      </c>
      <c r="C15" s="102">
        <v>22.423489499999988</v>
      </c>
      <c r="D15" s="102">
        <v>1110.3461687710685</v>
      </c>
      <c r="E15" s="464">
        <v>2.0195043789648336E-2</v>
      </c>
    </row>
    <row r="16" spans="2:19" customFormat="1" ht="14.5">
      <c r="B16" s="461" t="s">
        <v>6</v>
      </c>
      <c r="C16" s="102">
        <v>5427.0202836923017</v>
      </c>
      <c r="D16" s="102">
        <v>43320.862958531819</v>
      </c>
      <c r="E16" s="464">
        <v>0.12527498099211984</v>
      </c>
    </row>
    <row r="17" spans="2:7" customFormat="1" ht="29">
      <c r="B17" s="463" t="s">
        <v>152</v>
      </c>
      <c r="C17" s="466">
        <v>92725.260191089139</v>
      </c>
      <c r="D17" s="466">
        <v>112887.21823700596</v>
      </c>
      <c r="E17" s="465">
        <v>0.82139733478428956</v>
      </c>
    </row>
    <row r="18" spans="2:7" customFormat="1" ht="14.5">
      <c r="B18" s="675" t="s">
        <v>154</v>
      </c>
      <c r="C18" s="675"/>
      <c r="D18" s="675"/>
      <c r="G18" t="s">
        <v>155</v>
      </c>
    </row>
    <row r="19" spans="2:7" customFormat="1" ht="14.5">
      <c r="B19" s="675"/>
      <c r="C19" s="675"/>
      <c r="D19" s="675"/>
    </row>
    <row r="20" spans="2:7" customFormat="1" ht="14.5" customHeight="1">
      <c r="B20" s="506" t="s">
        <v>156</v>
      </c>
      <c r="C20" s="511"/>
      <c r="D20" s="511"/>
      <c r="E20" s="511"/>
    </row>
    <row r="21" spans="2:7" customFormat="1" ht="33" customHeight="1">
      <c r="B21" s="677" t="s">
        <v>157</v>
      </c>
      <c r="C21" s="677"/>
      <c r="D21" s="677"/>
      <c r="E21" s="677"/>
    </row>
    <row r="22" spans="2:7" customFormat="1" ht="14.5">
      <c r="B22" s="462"/>
      <c r="C22" s="36"/>
      <c r="D22" s="36"/>
      <c r="E22" s="490"/>
    </row>
    <row r="23" spans="2:7" customFormat="1" ht="14.5">
      <c r="B23" s="462"/>
      <c r="C23" s="36"/>
      <c r="D23" s="36"/>
      <c r="E23" s="490"/>
    </row>
    <row r="24" spans="2:7" customFormat="1" ht="14.5">
      <c r="B24" s="462"/>
      <c r="C24" s="36"/>
      <c r="D24" s="36"/>
      <c r="E24" s="490"/>
    </row>
    <row r="25" spans="2:7" customFormat="1" ht="14.5">
      <c r="B25" s="462"/>
      <c r="C25" s="36"/>
      <c r="D25" s="36"/>
      <c r="E25" s="490"/>
    </row>
    <row r="26" spans="2:7" customFormat="1" ht="14.5">
      <c r="B26" s="462"/>
      <c r="C26" s="36"/>
      <c r="D26" s="36"/>
      <c r="E26" s="490"/>
    </row>
    <row r="27" spans="2:7" customFormat="1" ht="14.5">
      <c r="B27" s="462"/>
      <c r="C27" s="36"/>
      <c r="D27" s="36"/>
      <c r="E27" s="490"/>
    </row>
    <row r="28" spans="2:7" customFormat="1" ht="14.5">
      <c r="B28" s="462"/>
      <c r="C28" s="36"/>
      <c r="D28" s="36"/>
      <c r="E28" s="490"/>
    </row>
    <row r="29" spans="2:7" customFormat="1" ht="14.5">
      <c r="B29" s="462"/>
      <c r="C29" s="36"/>
      <c r="D29" s="36"/>
      <c r="E29" s="490"/>
    </row>
    <row r="30" spans="2:7" customFormat="1" ht="14.5"/>
    <row r="31" spans="2:7" customFormat="1" ht="14.5"/>
  </sheetData>
  <mergeCells count="3">
    <mergeCell ref="B18:D19"/>
    <mergeCell ref="B3:E3"/>
    <mergeCell ref="B21:E21"/>
  </mergeCells>
  <pageMargins left="0.45" right="0.45"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3"/>
  <sheetViews>
    <sheetView topLeftCell="A3" zoomScaleNormal="100" workbookViewId="0">
      <selection activeCell="C8" sqref="C8"/>
    </sheetView>
  </sheetViews>
  <sheetFormatPr defaultColWidth="9.1796875" defaultRowHeight="14"/>
  <cols>
    <col min="1" max="1" width="4.1796875" style="488" customWidth="1"/>
    <col min="2" max="3" width="36.453125" style="488" customWidth="1"/>
    <col min="4" max="4" width="28" style="488" customWidth="1"/>
    <col min="5" max="16384" width="9.1796875" style="488"/>
  </cols>
  <sheetData>
    <row r="1" spans="2:4" ht="18">
      <c r="B1" s="487" t="s">
        <v>158</v>
      </c>
    </row>
    <row r="2" spans="2:4" ht="18">
      <c r="B2" s="487"/>
    </row>
    <row r="3" spans="2:4" ht="97.4" customHeight="1">
      <c r="B3" s="678" t="s">
        <v>159</v>
      </c>
      <c r="C3" s="678"/>
      <c r="D3" s="678"/>
    </row>
    <row r="5" spans="2:4" ht="21" customHeight="1">
      <c r="B5" s="679" t="s">
        <v>160</v>
      </c>
      <c r="C5" s="679"/>
      <c r="D5" s="493"/>
    </row>
    <row r="6" spans="2:4" ht="18" customHeight="1">
      <c r="B6" s="494" t="s">
        <v>161</v>
      </c>
      <c r="C6" s="495" t="s">
        <v>162</v>
      </c>
      <c r="D6" s="492"/>
    </row>
    <row r="7" spans="2:4" ht="18" customHeight="1">
      <c r="B7" s="489" t="s">
        <v>32</v>
      </c>
      <c r="C7" s="513">
        <v>240279.34407298945</v>
      </c>
    </row>
    <row r="8" spans="2:4" ht="18" customHeight="1">
      <c r="B8" s="489" t="s">
        <v>33</v>
      </c>
      <c r="C8" s="513">
        <v>2905579.2327549993</v>
      </c>
    </row>
    <row r="9" spans="2:4" ht="18" customHeight="1">
      <c r="B9" s="489" t="s">
        <v>15</v>
      </c>
      <c r="C9" s="513" t="s">
        <v>0</v>
      </c>
    </row>
    <row r="10" spans="2:4" ht="18" customHeight="1">
      <c r="B10" s="489" t="s">
        <v>17</v>
      </c>
      <c r="C10" s="513" t="s">
        <v>0</v>
      </c>
    </row>
    <row r="11" spans="2:4" ht="18" customHeight="1">
      <c r="B11" s="489" t="s">
        <v>19</v>
      </c>
      <c r="C11" s="513" t="s">
        <v>0</v>
      </c>
    </row>
    <row r="12" spans="2:4" ht="18" customHeight="1">
      <c r="B12" s="489" t="s">
        <v>3</v>
      </c>
      <c r="C12" s="513">
        <v>162.49327200000036</v>
      </c>
    </row>
    <row r="13" spans="2:4">
      <c r="B13" s="489" t="s">
        <v>163</v>
      </c>
      <c r="C13" s="514">
        <v>3146021.070099989</v>
      </c>
    </row>
  </sheetData>
  <mergeCells count="2">
    <mergeCell ref="B3:D3"/>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9"/>
  <sheetViews>
    <sheetView zoomScaleNormal="100" workbookViewId="0">
      <selection activeCell="G10" sqref="G10"/>
    </sheetView>
  </sheetViews>
  <sheetFormatPr defaultRowHeight="14.5"/>
  <cols>
    <col min="2" max="2" width="60.81640625" customWidth="1"/>
    <col min="3" max="3" width="13.26953125" bestFit="1" customWidth="1"/>
    <col min="4" max="4" width="12.1796875" bestFit="1" customWidth="1"/>
    <col min="5" max="6" width="10.81640625" customWidth="1"/>
    <col min="7" max="7" width="13.26953125" bestFit="1" customWidth="1"/>
  </cols>
  <sheetData>
    <row r="1" spans="1:7">
      <c r="A1" s="485" t="s">
        <v>164</v>
      </c>
    </row>
    <row r="2" spans="1:7" ht="15" thickBot="1"/>
    <row r="3" spans="1:7">
      <c r="A3" s="496"/>
      <c r="B3" s="497"/>
      <c r="C3" s="467" t="s">
        <v>1</v>
      </c>
      <c r="D3" s="468" t="s">
        <v>165</v>
      </c>
      <c r="E3" s="468" t="s">
        <v>166</v>
      </c>
      <c r="F3" s="468" t="s">
        <v>167</v>
      </c>
      <c r="G3" s="469" t="s">
        <v>168</v>
      </c>
    </row>
    <row r="4" spans="1:7">
      <c r="A4" s="498" t="s">
        <v>169</v>
      </c>
      <c r="B4" s="472"/>
      <c r="C4" s="471"/>
      <c r="D4" s="470"/>
      <c r="E4" s="470"/>
      <c r="F4" s="470"/>
      <c r="G4" s="472"/>
    </row>
    <row r="5" spans="1:7">
      <c r="A5" s="473">
        <v>1</v>
      </c>
      <c r="B5" s="474" t="s">
        <v>170</v>
      </c>
      <c r="C5" s="515">
        <v>30009307.173785537</v>
      </c>
      <c r="D5" s="516">
        <v>2018698.8010945586</v>
      </c>
      <c r="E5" s="3">
        <v>8697.5085253953548</v>
      </c>
      <c r="F5" s="3">
        <v>0</v>
      </c>
      <c r="G5" s="517">
        <v>32036703.483405489</v>
      </c>
    </row>
    <row r="6" spans="1:7">
      <c r="A6" s="473">
        <v>2</v>
      </c>
      <c r="B6" s="474" t="s">
        <v>171</v>
      </c>
      <c r="C6" s="515">
        <v>4943311.5789230401</v>
      </c>
      <c r="D6" s="516">
        <v>778319.51483687735</v>
      </c>
      <c r="E6" s="3">
        <v>16899.466543743692</v>
      </c>
      <c r="F6" s="3">
        <v>0</v>
      </c>
      <c r="G6" s="517">
        <v>5738530.560303661</v>
      </c>
    </row>
    <row r="7" spans="1:7">
      <c r="A7" s="473">
        <v>3</v>
      </c>
      <c r="B7" s="474" t="s">
        <v>172</v>
      </c>
      <c r="C7" s="515">
        <v>-3989068.8348924844</v>
      </c>
      <c r="D7" s="516">
        <v>-246095.62149660173</v>
      </c>
      <c r="E7" s="3">
        <v>-924.55847683420234</v>
      </c>
      <c r="F7" s="3">
        <v>0</v>
      </c>
      <c r="G7" s="517">
        <v>-4236089.0148659209</v>
      </c>
    </row>
    <row r="8" spans="1:7">
      <c r="A8" s="473">
        <v>4</v>
      </c>
      <c r="B8" s="474" t="s">
        <v>173</v>
      </c>
      <c r="C8" s="515">
        <v>11206872.125972468</v>
      </c>
      <c r="D8" s="516">
        <v>690889.18355529103</v>
      </c>
      <c r="E8" s="3">
        <v>2885.3965413511219</v>
      </c>
      <c r="F8" s="3">
        <v>0</v>
      </c>
      <c r="G8" s="517">
        <v>11900646.70606911</v>
      </c>
    </row>
    <row r="9" spans="1:7">
      <c r="A9" s="473">
        <v>5</v>
      </c>
      <c r="B9" s="474" t="s">
        <v>174</v>
      </c>
      <c r="C9" s="515">
        <v>22780722.314308777</v>
      </c>
      <c r="D9" s="516">
        <v>1535128.0071093275</v>
      </c>
      <c r="E9" s="3">
        <v>6491.3574884382788</v>
      </c>
      <c r="F9" s="3">
        <v>0</v>
      </c>
      <c r="G9" s="517">
        <v>24322341.678906545</v>
      </c>
    </row>
    <row r="10" spans="1:7">
      <c r="A10" s="473">
        <v>6</v>
      </c>
      <c r="B10" s="474" t="s">
        <v>175</v>
      </c>
      <c r="C10" s="515">
        <v>3096354.9917816068</v>
      </c>
      <c r="D10" s="516">
        <v>255092.26944348347</v>
      </c>
      <c r="E10" s="3">
        <v>2467.2416592304844</v>
      </c>
      <c r="F10" s="3">
        <v>0</v>
      </c>
      <c r="G10" s="517">
        <v>3353914.5028843209</v>
      </c>
    </row>
    <row r="11" spans="1:7">
      <c r="A11" s="473">
        <v>7</v>
      </c>
      <c r="B11" s="474" t="s">
        <v>176</v>
      </c>
      <c r="C11" s="515">
        <v>0</v>
      </c>
      <c r="D11" s="516">
        <v>0</v>
      </c>
      <c r="E11" s="3">
        <v>0</v>
      </c>
      <c r="F11" s="3">
        <v>0</v>
      </c>
      <c r="G11" s="517">
        <v>0</v>
      </c>
    </row>
    <row r="12" spans="1:7">
      <c r="A12" s="473">
        <v>8</v>
      </c>
      <c r="B12" s="474" t="s">
        <v>177</v>
      </c>
      <c r="C12" s="515">
        <v>58192873.272599354</v>
      </c>
      <c r="D12" s="516">
        <v>5376716.1016085278</v>
      </c>
      <c r="E12" s="3">
        <v>30757.465255879331</v>
      </c>
      <c r="F12" s="3">
        <v>0</v>
      </c>
      <c r="G12" s="517">
        <v>63600346.839463763</v>
      </c>
    </row>
    <row r="13" spans="1:7">
      <c r="A13" s="473"/>
      <c r="B13" s="475" t="s">
        <v>178</v>
      </c>
      <c r="C13" s="518">
        <v>126240372.62247829</v>
      </c>
      <c r="D13" s="519">
        <v>10408748.256151464</v>
      </c>
      <c r="E13" s="519">
        <v>67273.877537204069</v>
      </c>
      <c r="F13" s="519">
        <v>0</v>
      </c>
      <c r="G13" s="520">
        <v>136716394.75616693</v>
      </c>
    </row>
    <row r="14" spans="1:7">
      <c r="A14" s="473">
        <v>9</v>
      </c>
      <c r="B14" s="474" t="s">
        <v>179</v>
      </c>
      <c r="C14" s="515">
        <v>1894903.8430411108</v>
      </c>
      <c r="D14" s="3">
        <v>2156847.0814460507</v>
      </c>
      <c r="E14" s="3">
        <v>0</v>
      </c>
      <c r="F14" s="3">
        <v>0</v>
      </c>
      <c r="G14" s="517">
        <v>4051750.9244871615</v>
      </c>
    </row>
    <row r="15" spans="1:7">
      <c r="A15" s="473">
        <v>10</v>
      </c>
      <c r="B15" s="474" t="s">
        <v>180</v>
      </c>
      <c r="C15" s="515">
        <v>5235000</v>
      </c>
      <c r="D15" s="3">
        <v>2425000</v>
      </c>
      <c r="E15" s="3">
        <v>316000</v>
      </c>
      <c r="F15" s="3">
        <v>0</v>
      </c>
      <c r="G15" s="517">
        <v>7976000</v>
      </c>
    </row>
    <row r="16" spans="1:7">
      <c r="A16" s="473">
        <v>11</v>
      </c>
      <c r="B16" s="474" t="s">
        <v>181</v>
      </c>
      <c r="C16" s="515">
        <v>6632000</v>
      </c>
      <c r="D16" s="3">
        <v>1023000</v>
      </c>
      <c r="E16" s="3">
        <v>20000</v>
      </c>
      <c r="F16" s="3">
        <v>0</v>
      </c>
      <c r="G16" s="517">
        <v>7675000</v>
      </c>
    </row>
    <row r="17" spans="1:7">
      <c r="A17" s="473"/>
      <c r="B17" s="474" t="s">
        <v>182</v>
      </c>
      <c r="C17" s="521">
        <v>13761903.843041111</v>
      </c>
      <c r="D17" s="522">
        <v>5604847.0814460507</v>
      </c>
      <c r="E17" s="522">
        <v>336000</v>
      </c>
      <c r="F17" s="522">
        <v>0</v>
      </c>
      <c r="G17" s="523">
        <v>19702750.924487162</v>
      </c>
    </row>
    <row r="18" spans="1:7">
      <c r="A18" s="473"/>
      <c r="B18" s="475" t="s">
        <v>183</v>
      </c>
      <c r="C18" s="524">
        <v>9.1731764777817002</v>
      </c>
      <c r="D18" s="525">
        <v>1.8570976344043282</v>
      </c>
      <c r="E18" s="525">
        <v>0.20021987362263116</v>
      </c>
      <c r="F18" s="525">
        <v>0</v>
      </c>
      <c r="G18" s="526">
        <v>6.9389495548183451</v>
      </c>
    </row>
    <row r="19" spans="1:7">
      <c r="A19" s="473"/>
      <c r="B19" s="474"/>
      <c r="C19" s="473"/>
      <c r="G19" s="474"/>
    </row>
    <row r="20" spans="1:7">
      <c r="A20" s="498" t="s">
        <v>184</v>
      </c>
      <c r="B20" s="472"/>
      <c r="C20" s="471"/>
      <c r="D20" s="470"/>
      <c r="E20" s="470"/>
      <c r="F20" s="470"/>
      <c r="G20" s="472"/>
    </row>
    <row r="21" spans="1:7">
      <c r="A21" s="473">
        <v>12</v>
      </c>
      <c r="B21" s="474" t="s">
        <v>185</v>
      </c>
      <c r="C21" s="515">
        <v>104128047.66606177</v>
      </c>
      <c r="D21" s="3">
        <v>7627134.3162552314</v>
      </c>
      <c r="E21" s="3">
        <v>33840.310214263387</v>
      </c>
      <c r="F21" s="3">
        <v>0</v>
      </c>
      <c r="G21" s="517">
        <v>111789022.29253127</v>
      </c>
    </row>
    <row r="22" spans="1:7">
      <c r="A22" s="473">
        <v>13</v>
      </c>
      <c r="B22" s="474" t="s">
        <v>186</v>
      </c>
      <c r="C22" s="515">
        <v>169000</v>
      </c>
      <c r="D22" s="3">
        <v>3000</v>
      </c>
      <c r="E22" s="3">
        <v>0</v>
      </c>
      <c r="F22" s="3">
        <v>0</v>
      </c>
      <c r="G22" s="517">
        <v>172000</v>
      </c>
    </row>
    <row r="23" spans="1:7">
      <c r="A23" s="473"/>
      <c r="B23" s="475" t="s">
        <v>187</v>
      </c>
      <c r="C23" s="524">
        <v>58.540726524694222</v>
      </c>
      <c r="D23" s="525">
        <v>4.0119368640885593</v>
      </c>
      <c r="E23" s="525">
        <v>0</v>
      </c>
      <c r="F23" s="525">
        <v>0</v>
      </c>
      <c r="G23" s="526">
        <v>29.526993273327591</v>
      </c>
    </row>
    <row r="24" spans="1:7">
      <c r="A24" s="473"/>
      <c r="B24" s="474"/>
      <c r="C24" s="473"/>
      <c r="G24" s="474"/>
    </row>
    <row r="25" spans="1:7">
      <c r="A25" s="498" t="s">
        <v>188</v>
      </c>
      <c r="B25" s="472"/>
      <c r="C25" s="471"/>
      <c r="D25" s="470"/>
      <c r="E25" s="470"/>
      <c r="F25" s="470"/>
      <c r="G25" s="472"/>
    </row>
    <row r="26" spans="1:7">
      <c r="A26" s="473"/>
      <c r="B26" s="475" t="s">
        <v>189</v>
      </c>
      <c r="C26" s="524">
        <v>10.488565355805774</v>
      </c>
      <c r="D26" s="525">
        <v>3.0161542324402966</v>
      </c>
      <c r="E26" s="525">
        <v>0.20021987362263116</v>
      </c>
      <c r="F26" s="525">
        <v>0</v>
      </c>
      <c r="G26" s="526">
        <v>8.6403586397122503</v>
      </c>
    </row>
    <row r="27" spans="1:7">
      <c r="A27" s="473"/>
      <c r="B27" s="474"/>
      <c r="C27" s="473"/>
      <c r="G27" s="474"/>
    </row>
    <row r="28" spans="1:7">
      <c r="A28" s="498" t="s">
        <v>190</v>
      </c>
      <c r="B28" s="472"/>
      <c r="C28" s="471"/>
      <c r="D28" s="470"/>
      <c r="E28" s="470"/>
      <c r="F28" s="470"/>
      <c r="G28" s="472"/>
    </row>
    <row r="29" spans="1:7">
      <c r="A29" s="473">
        <v>14</v>
      </c>
      <c r="B29" s="474" t="s">
        <v>191</v>
      </c>
      <c r="C29" s="515">
        <v>14856780.017581297</v>
      </c>
      <c r="D29" s="3">
        <v>758276.57788436697</v>
      </c>
      <c r="E29" s="3">
        <v>2774.2637374654851</v>
      </c>
      <c r="F29" s="3">
        <v>0</v>
      </c>
      <c r="G29" s="517">
        <v>15617830.85920313</v>
      </c>
    </row>
    <row r="30" spans="1:7">
      <c r="A30" s="473">
        <v>15</v>
      </c>
      <c r="B30" s="474" t="s">
        <v>192</v>
      </c>
      <c r="C30" s="515">
        <v>138514972.45352539</v>
      </c>
      <c r="D30" s="3">
        <v>9830519.3227468878</v>
      </c>
      <c r="E30" s="3">
        <v>41697.781523355399</v>
      </c>
      <c r="F30" s="3">
        <v>0</v>
      </c>
      <c r="G30" s="517">
        <v>148387189.55779564</v>
      </c>
    </row>
    <row r="31" spans="1:7">
      <c r="A31" s="473"/>
      <c r="B31" s="475" t="s">
        <v>193</v>
      </c>
      <c r="C31" s="524">
        <v>0.9372051893163017</v>
      </c>
      <c r="D31" s="525">
        <v>0.84079423164414469</v>
      </c>
      <c r="E31" s="525">
        <v>0.18546082265070982</v>
      </c>
      <c r="F31" s="525">
        <v>0</v>
      </c>
      <c r="G31" s="526">
        <v>0.92767827639437872</v>
      </c>
    </row>
    <row r="32" spans="1:7">
      <c r="A32" s="473"/>
      <c r="B32" s="474"/>
      <c r="C32" s="473"/>
      <c r="G32" s="474"/>
    </row>
    <row r="33" spans="1:7">
      <c r="A33" s="498" t="s">
        <v>194</v>
      </c>
      <c r="B33" s="472"/>
      <c r="C33" s="471"/>
      <c r="D33" s="470"/>
      <c r="E33" s="470"/>
      <c r="F33" s="470"/>
      <c r="G33" s="472"/>
    </row>
    <row r="34" spans="1:7">
      <c r="A34" s="473">
        <v>16</v>
      </c>
      <c r="B34" s="474" t="s">
        <v>170</v>
      </c>
      <c r="C34" s="515">
        <v>32394905.315711472</v>
      </c>
      <c r="D34" s="3">
        <v>2191525.831564866</v>
      </c>
      <c r="E34" s="3">
        <v>9452.9273408477329</v>
      </c>
      <c r="F34" s="3">
        <v>0</v>
      </c>
      <c r="G34" s="517">
        <v>34595884.074617192</v>
      </c>
    </row>
    <row r="35" spans="1:7">
      <c r="A35" s="473">
        <v>17</v>
      </c>
      <c r="B35" s="474" t="s">
        <v>171</v>
      </c>
      <c r="C35" s="515">
        <v>5315084.7228922574</v>
      </c>
      <c r="D35" s="3">
        <v>842383.47029547265</v>
      </c>
      <c r="E35" s="3">
        <v>18306.344281397862</v>
      </c>
      <c r="F35" s="3">
        <v>0</v>
      </c>
      <c r="G35" s="517">
        <v>6175774.5374691281</v>
      </c>
    </row>
    <row r="36" spans="1:7">
      <c r="A36" s="473">
        <v>18</v>
      </c>
      <c r="B36" s="474" t="s">
        <v>172</v>
      </c>
      <c r="C36" s="515">
        <v>-4351853.6818704475</v>
      </c>
      <c r="D36" s="3">
        <v>-267657.29767587659</v>
      </c>
      <c r="E36" s="3">
        <v>-1009.9418948562683</v>
      </c>
      <c r="F36" s="3">
        <v>0</v>
      </c>
      <c r="G36" s="517">
        <v>-4620520.9214411806</v>
      </c>
    </row>
    <row r="37" spans="1:7">
      <c r="A37" s="473">
        <v>19</v>
      </c>
      <c r="B37" s="474" t="s">
        <v>195</v>
      </c>
      <c r="C37" s="515">
        <v>10954073.021265937</v>
      </c>
      <c r="D37" s="3">
        <v>735946.89068509394</v>
      </c>
      <c r="E37" s="3">
        <v>3109.9754991786417</v>
      </c>
      <c r="F37" s="3">
        <v>0</v>
      </c>
      <c r="G37" s="517">
        <v>11693129.887450211</v>
      </c>
    </row>
    <row r="38" spans="1:7">
      <c r="A38" s="473">
        <v>20</v>
      </c>
      <c r="B38" s="474" t="s">
        <v>196</v>
      </c>
      <c r="C38" s="515">
        <v>-1014988.9060763642</v>
      </c>
      <c r="D38" s="3">
        <v>-62812.842403315219</v>
      </c>
      <c r="E38" s="3">
        <v>-215.03553011250108</v>
      </c>
      <c r="F38" s="3">
        <v>0</v>
      </c>
      <c r="G38" s="517">
        <v>-1078016.7840097919</v>
      </c>
    </row>
    <row r="39" spans="1:7">
      <c r="A39" s="473">
        <v>21</v>
      </c>
      <c r="B39" s="474" t="s">
        <v>197</v>
      </c>
      <c r="C39" s="515">
        <v>24502531.554280426</v>
      </c>
      <c r="D39" s="3">
        <v>1660238.8589920157</v>
      </c>
      <c r="E39" s="3">
        <v>7028.4708475410262</v>
      </c>
      <c r="F39" s="3">
        <v>0</v>
      </c>
      <c r="G39" s="517">
        <v>26169798.88411998</v>
      </c>
    </row>
    <row r="40" spans="1:7">
      <c r="A40" s="473">
        <v>22</v>
      </c>
      <c r="B40" s="474" t="s">
        <v>176</v>
      </c>
      <c r="C40" s="515">
        <v>3526570.2374529187</v>
      </c>
      <c r="D40" s="3">
        <v>289639.36954032612</v>
      </c>
      <c r="E40" s="3">
        <v>2730.1086632787278</v>
      </c>
      <c r="F40" s="3">
        <v>0</v>
      </c>
      <c r="G40" s="517">
        <v>3818939.7156565236</v>
      </c>
    </row>
    <row r="41" spans="1:7">
      <c r="A41" s="473">
        <v>23</v>
      </c>
      <c r="B41" s="474" t="s">
        <v>198</v>
      </c>
      <c r="C41" s="515">
        <v>62599477.226929426</v>
      </c>
      <c r="D41" s="3">
        <v>5816443.4173627263</v>
      </c>
      <c r="E41" s="3">
        <v>33325.007555493881</v>
      </c>
      <c r="F41" s="3">
        <v>0</v>
      </c>
      <c r="G41" s="517">
        <v>68449245.651847646</v>
      </c>
    </row>
    <row r="42" spans="1:7">
      <c r="A42" s="473">
        <v>24</v>
      </c>
      <c r="B42" s="474" t="s">
        <v>199</v>
      </c>
      <c r="C42" s="515">
        <v>36547230.430583917</v>
      </c>
      <c r="D42" s="3">
        <v>2506148.6027815766</v>
      </c>
      <c r="E42" s="3">
        <v>10804.343694275036</v>
      </c>
      <c r="F42" s="3">
        <v>0</v>
      </c>
      <c r="G42" s="517">
        <v>39064183.377059773</v>
      </c>
    </row>
    <row r="43" spans="1:7">
      <c r="A43" s="473">
        <v>25</v>
      </c>
      <c r="B43" s="474" t="s">
        <v>200</v>
      </c>
      <c r="C43" s="515">
        <v>42897058.005724177</v>
      </c>
      <c r="D43" s="3">
        <v>2932843.5405349485</v>
      </c>
      <c r="E43" s="3">
        <v>12483.604460654778</v>
      </c>
      <c r="F43" s="3">
        <v>0</v>
      </c>
      <c r="G43" s="517">
        <v>45842385.150719784</v>
      </c>
    </row>
    <row r="44" spans="1:7">
      <c r="A44" s="473"/>
      <c r="B44" s="475" t="s">
        <v>201</v>
      </c>
      <c r="C44" s="515">
        <v>5617291.1430088803</v>
      </c>
      <c r="D44" s="3">
        <v>486921.16864957032</v>
      </c>
      <c r="E44" s="3">
        <v>3323.3089175369264</v>
      </c>
      <c r="F44" s="3">
        <v>0</v>
      </c>
      <c r="G44" s="517">
        <v>6107535.6205759877</v>
      </c>
    </row>
    <row r="45" spans="1:7">
      <c r="A45" s="473">
        <v>26</v>
      </c>
      <c r="B45" s="474" t="s">
        <v>179</v>
      </c>
      <c r="C45" s="527">
        <v>218987379.0699026</v>
      </c>
      <c r="D45" s="528">
        <v>17131621.010327406</v>
      </c>
      <c r="E45" s="528">
        <v>99339.113835235854</v>
      </c>
      <c r="F45" s="528">
        <v>0</v>
      </c>
      <c r="G45" s="529">
        <v>236218339.19406524</v>
      </c>
    </row>
    <row r="46" spans="1:7">
      <c r="A46" s="473">
        <v>27</v>
      </c>
      <c r="B46" s="474" t="s">
        <v>180</v>
      </c>
      <c r="C46" s="515">
        <v>8526903.8430411108</v>
      </c>
      <c r="D46" s="3">
        <v>3179847.0814460507</v>
      </c>
      <c r="E46" s="3">
        <v>20000</v>
      </c>
      <c r="F46" s="3">
        <v>0</v>
      </c>
      <c r="G46" s="517">
        <v>11726750.924487162</v>
      </c>
    </row>
    <row r="47" spans="1:7">
      <c r="A47" s="473">
        <v>28</v>
      </c>
      <c r="B47" s="476" t="s">
        <v>181</v>
      </c>
      <c r="C47" s="515">
        <v>5235000</v>
      </c>
      <c r="D47" s="3">
        <v>2425000</v>
      </c>
      <c r="E47" s="3">
        <v>316000</v>
      </c>
      <c r="F47" s="3">
        <v>0</v>
      </c>
      <c r="G47" s="517">
        <v>7976000</v>
      </c>
    </row>
    <row r="48" spans="1:7">
      <c r="A48" s="473"/>
      <c r="B48" s="477" t="s">
        <v>202</v>
      </c>
      <c r="C48" s="515">
        <v>13761903.843041111</v>
      </c>
      <c r="D48" s="3">
        <v>5604847.0814460507</v>
      </c>
      <c r="E48" s="3">
        <v>336000</v>
      </c>
      <c r="F48" s="3">
        <v>0</v>
      </c>
      <c r="G48" s="517">
        <v>19702750.924487162</v>
      </c>
    </row>
    <row r="49" spans="1:7" ht="15" thickBot="1">
      <c r="A49" s="499"/>
      <c r="B49" s="479" t="s">
        <v>203</v>
      </c>
      <c r="C49" s="524">
        <v>15.912578780343424</v>
      </c>
      <c r="D49" s="525">
        <v>3.056572420510614</v>
      </c>
      <c r="E49" s="525">
        <v>0.29565212450963052</v>
      </c>
      <c r="F49" s="525">
        <v>0</v>
      </c>
      <c r="G49" s="526">
        <v>11.989104470710538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I15" sqref="I15"/>
    </sheetView>
  </sheetViews>
  <sheetFormatPr defaultRowHeight="14.5"/>
  <sheetData>
    <row r="2" spans="2:2">
      <c r="B2" s="478" t="s">
        <v>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55" zoomScaleNormal="55" workbookViewId="0">
      <selection activeCell="H27" sqref="H27"/>
    </sheetView>
  </sheetViews>
  <sheetFormatPr defaultRowHeight="14.5"/>
  <cols>
    <col min="1" max="1" width="16.54296875" customWidth="1"/>
    <col min="2" max="2" width="16.1796875" customWidth="1"/>
    <col min="3" max="3" width="20.81640625" customWidth="1"/>
    <col min="4" max="4" width="34.453125" customWidth="1"/>
    <col min="5" max="5" width="20" customWidth="1"/>
    <col min="6" max="6" width="15.81640625" customWidth="1"/>
    <col min="7" max="7" width="16.54296875" customWidth="1"/>
    <col min="8" max="8" width="15.1796875" customWidth="1"/>
    <col min="9" max="9" width="11" customWidth="1"/>
    <col min="10" max="10" width="11.81640625" customWidth="1"/>
    <col min="11" max="11" width="11.453125" customWidth="1"/>
    <col min="12" max="12" width="12.453125" customWidth="1"/>
    <col min="13" max="13" width="13.453125" customWidth="1"/>
    <col min="15" max="15" width="34.54296875" customWidth="1"/>
  </cols>
  <sheetData>
    <row r="1" spans="1:13" ht="23.15" customHeight="1">
      <c r="A1" t="s">
        <v>209</v>
      </c>
      <c r="B1" s="16" t="s">
        <v>210</v>
      </c>
    </row>
    <row r="2" spans="1:13">
      <c r="A2" s="680" t="s">
        <v>211</v>
      </c>
      <c r="B2" s="680"/>
      <c r="C2" s="681"/>
      <c r="D2" s="622"/>
      <c r="E2" s="440" t="s">
        <v>212</v>
      </c>
      <c r="F2" s="682" t="s">
        <v>213</v>
      </c>
      <c r="G2" s="683"/>
      <c r="H2" s="684"/>
      <c r="I2" s="685" t="s">
        <v>214</v>
      </c>
      <c r="J2" s="686"/>
      <c r="K2" s="686"/>
      <c r="L2" s="686"/>
      <c r="M2" s="687"/>
    </row>
    <row r="3" spans="1:13" ht="72.5">
      <c r="A3" s="441" t="s">
        <v>215</v>
      </c>
      <c r="B3" s="442" t="s">
        <v>204</v>
      </c>
      <c r="C3" s="443" t="s">
        <v>161</v>
      </c>
      <c r="D3" s="443" t="s">
        <v>207</v>
      </c>
      <c r="E3" s="444" t="s">
        <v>119</v>
      </c>
      <c r="F3" s="445" t="s">
        <v>216</v>
      </c>
      <c r="G3" s="445" t="s">
        <v>217</v>
      </c>
      <c r="H3" s="445" t="s">
        <v>218</v>
      </c>
      <c r="I3" s="446" t="s">
        <v>219</v>
      </c>
      <c r="J3" s="446" t="s">
        <v>220</v>
      </c>
      <c r="K3" s="447" t="s">
        <v>221</v>
      </c>
      <c r="L3" s="447" t="s">
        <v>222</v>
      </c>
      <c r="M3" s="447" t="s">
        <v>223</v>
      </c>
    </row>
    <row r="4" spans="1:13">
      <c r="A4" s="448" t="s">
        <v>208</v>
      </c>
      <c r="B4" s="449" t="s">
        <v>1</v>
      </c>
      <c r="C4" s="448" t="s">
        <v>32</v>
      </c>
      <c r="D4" s="450" t="s">
        <v>81</v>
      </c>
      <c r="E4" s="451">
        <f>'Qtr Electric Master'!$F$7</f>
        <v>726</v>
      </c>
      <c r="F4" s="452"/>
      <c r="G4" s="453">
        <f>SUM('Qtr Electric LMI'!$F$7:$G$7)</f>
        <v>290.12885</v>
      </c>
      <c r="H4" s="453">
        <f>'Qtr Electric Master'!$J$7</f>
        <v>668.05429677699999</v>
      </c>
      <c r="I4" s="454">
        <f>'Qtr Electric Master'!$N$7</f>
        <v>327.20848450000057</v>
      </c>
      <c r="J4" s="454">
        <f>'Qtr Electric Master'!$S$7</f>
        <v>4946.4395635500023</v>
      </c>
      <c r="K4" s="484">
        <f>'Qtr Electric Master'!$Q$7</f>
        <v>0.18920170400000019</v>
      </c>
      <c r="L4" s="23"/>
      <c r="M4" s="23"/>
    </row>
    <row r="5" spans="1:13">
      <c r="A5" s="448" t="s">
        <v>208</v>
      </c>
      <c r="B5" s="449" t="s">
        <v>1</v>
      </c>
      <c r="C5" s="448" t="s">
        <v>32</v>
      </c>
      <c r="D5" s="450" t="s">
        <v>82</v>
      </c>
      <c r="E5" s="451">
        <f>'Qtr Electric Master'!$F$8</f>
        <v>1995</v>
      </c>
      <c r="F5" s="452"/>
      <c r="G5" s="453">
        <f>SUM('Qtr Electric LMI'!$F$8:$G$8)</f>
        <v>128.345</v>
      </c>
      <c r="H5" s="453">
        <f>'Qtr Electric Master'!$J$8</f>
        <v>286.10335984700004</v>
      </c>
      <c r="I5" s="454">
        <f>'Qtr Electric Master'!$N$8</f>
        <v>412.3652708000011</v>
      </c>
      <c r="J5" s="454">
        <f>'Qtr Electric Master'!$S$8</f>
        <v>4292.3354926839993</v>
      </c>
      <c r="K5" s="484">
        <f>'Qtr Electric Master'!$Q$8</f>
        <v>6.2153051999999334E-2</v>
      </c>
      <c r="L5" s="23"/>
      <c r="M5" s="23"/>
    </row>
    <row r="6" spans="1:13">
      <c r="A6" s="448" t="s">
        <v>208</v>
      </c>
      <c r="B6" s="449" t="s">
        <v>1</v>
      </c>
      <c r="C6" s="448" t="s">
        <v>32</v>
      </c>
      <c r="D6" s="450" t="s">
        <v>83</v>
      </c>
      <c r="E6" s="451">
        <f>'Qtr Electric Master'!$F$9</f>
        <v>1481</v>
      </c>
      <c r="F6" s="452"/>
      <c r="G6" s="453">
        <f>SUM('Qtr Electric LMI'!$F$9:$G$9)</f>
        <v>109.675</v>
      </c>
      <c r="H6" s="453">
        <f>'Qtr Electric Master'!$J$9</f>
        <v>345.02090403600005</v>
      </c>
      <c r="I6" s="454">
        <f>'Qtr Electric Master'!$N$9</f>
        <v>1634.2909999999999</v>
      </c>
      <c r="J6" s="454">
        <f>'Qtr Electric Master'!$S$9</f>
        <v>7930.55</v>
      </c>
      <c r="K6" s="484">
        <f>'Qtr Electric Master'!$Q$9</f>
        <v>0.26431499999999297</v>
      </c>
      <c r="L6" s="23"/>
      <c r="M6" s="23"/>
    </row>
    <row r="7" spans="1:13">
      <c r="A7" s="448" t="s">
        <v>208</v>
      </c>
      <c r="B7" s="449" t="s">
        <v>1</v>
      </c>
      <c r="C7" s="448" t="s">
        <v>32</v>
      </c>
      <c r="D7" s="450" t="s">
        <v>224</v>
      </c>
      <c r="E7" s="451">
        <f>'Qtr Electric Master'!$F$10</f>
        <v>71418</v>
      </c>
      <c r="F7" s="452"/>
      <c r="G7" s="453">
        <f>SUM('Qtr Electric LMI'!$F$10:$G$10)</f>
        <v>2873.5649199999998</v>
      </c>
      <c r="H7" s="453">
        <f>'Qtr Electric Master'!$J$10</f>
        <v>3016.4523722650001</v>
      </c>
      <c r="I7" s="454">
        <f>'Qtr Electric Master'!$N$10</f>
        <v>29661.43041400428</v>
      </c>
      <c r="J7" s="454">
        <f>'Qtr Electric Master'!$S$10</f>
        <v>381798.64608798025</v>
      </c>
      <c r="K7" s="484">
        <f>'Qtr Electric Master'!$Q$10</f>
        <v>2.3035245240006299</v>
      </c>
      <c r="L7" s="23"/>
      <c r="M7" s="23"/>
    </row>
    <row r="8" spans="1:13">
      <c r="A8" s="448" t="s">
        <v>208</v>
      </c>
      <c r="B8" s="449" t="s">
        <v>1</v>
      </c>
      <c r="C8" s="448" t="s">
        <v>32</v>
      </c>
      <c r="D8" s="450" t="s">
        <v>22</v>
      </c>
      <c r="E8" s="451">
        <f>'Qtr Electric Master'!$F$11</f>
        <v>68735</v>
      </c>
      <c r="F8" s="452"/>
      <c r="G8" s="453">
        <f>SUM('Qtr Electric LMI'!$F$11:$G$11)</f>
        <v>277.5286499999998</v>
      </c>
      <c r="H8" s="453">
        <f>'Qtr Electric Master'!$J$11</f>
        <v>458.31968255100003</v>
      </c>
      <c r="I8" s="454">
        <f>'Qtr Electric Master'!$N$11</f>
        <v>11424.184183600013</v>
      </c>
      <c r="J8" s="454">
        <f>'Qtr Electric Master'!$S$11</f>
        <v>171362.76989634437</v>
      </c>
      <c r="K8" s="484">
        <f>'Qtr Electric Master'!$Q$11</f>
        <v>0.85631886200002083</v>
      </c>
      <c r="L8" s="23"/>
      <c r="M8" s="23"/>
    </row>
    <row r="9" spans="1:13">
      <c r="A9" s="448" t="s">
        <v>208</v>
      </c>
      <c r="B9" s="449" t="s">
        <v>1</v>
      </c>
      <c r="C9" s="448" t="s">
        <v>32</v>
      </c>
      <c r="D9" s="450" t="s">
        <v>86</v>
      </c>
      <c r="E9" s="451">
        <f>'Qtr Electric Master'!$F$12</f>
        <v>4812</v>
      </c>
      <c r="F9" s="452"/>
      <c r="G9" s="453">
        <f>SUM('Qtr Electric LMI'!$F$12:$G$12)</f>
        <v>370.49099999999999</v>
      </c>
      <c r="H9" s="453">
        <f>'Qtr Electric Master'!$J$12</f>
        <v>411.675184124</v>
      </c>
      <c r="I9" s="454">
        <f>'Qtr Electric Master'!$N$12</f>
        <v>668.23314238001001</v>
      </c>
      <c r="J9" s="454">
        <f>'Qtr Electric Master'!$S$12</f>
        <v>5896.4167956999881</v>
      </c>
      <c r="K9" s="484">
        <f>'Qtr Electric Master'!$Q$12</f>
        <v>1.1357600800000024E-2</v>
      </c>
      <c r="L9" s="23"/>
      <c r="M9" s="23"/>
    </row>
    <row r="10" spans="1:13">
      <c r="A10" s="448" t="s">
        <v>208</v>
      </c>
      <c r="B10" s="449" t="s">
        <v>1</v>
      </c>
      <c r="C10" s="448" t="s">
        <v>32</v>
      </c>
      <c r="D10" s="450"/>
      <c r="E10" s="451"/>
      <c r="F10" s="452">
        <f>'Qtr Electric Master'!$I$13</f>
        <v>20516.806859450051</v>
      </c>
      <c r="G10" s="453"/>
      <c r="H10" s="453"/>
      <c r="I10" s="454"/>
      <c r="J10" s="454"/>
      <c r="K10" s="484"/>
      <c r="L10" s="23"/>
      <c r="M10" s="23"/>
    </row>
    <row r="11" spans="1:13">
      <c r="A11" s="448" t="s">
        <v>208</v>
      </c>
      <c r="B11" s="449" t="s">
        <v>1</v>
      </c>
      <c r="C11" s="448" t="s">
        <v>33</v>
      </c>
      <c r="D11" s="450" t="s">
        <v>128</v>
      </c>
      <c r="E11" s="451">
        <f>'Qtr Electric Master'!$F$14</f>
        <v>19</v>
      </c>
      <c r="F11" s="452">
        <f>'Qtr Electric Master'!$I$14</f>
        <v>6981.8805004016967</v>
      </c>
      <c r="G11" s="453">
        <f>SUM('Qtr Electric LMI'!$F$14:$G$14)</f>
        <v>93.024450000000002</v>
      </c>
      <c r="H11" s="453">
        <f>'Qtr Electric Master'!$J$14</f>
        <v>295.76519184600005</v>
      </c>
      <c r="I11" s="454">
        <f>'Qtr Electric Master'!$N$14</f>
        <v>86.903076200000015</v>
      </c>
      <c r="J11" s="454">
        <f>'Qtr Electric Master'!$S$14</f>
        <v>1465.277164652</v>
      </c>
      <c r="K11" s="484">
        <f>'Qtr Electric Master'!$Q$14</f>
        <v>0</v>
      </c>
      <c r="L11" s="23"/>
      <c r="M11" s="23"/>
    </row>
    <row r="12" spans="1:13">
      <c r="A12" s="448" t="s">
        <v>208</v>
      </c>
      <c r="B12" s="449" t="s">
        <v>1</v>
      </c>
      <c r="C12" s="448" t="s">
        <v>33</v>
      </c>
      <c r="D12" s="450" t="s">
        <v>13</v>
      </c>
      <c r="E12" s="451">
        <f>'Qtr Electric Master'!$F$15</f>
        <v>289</v>
      </c>
      <c r="F12" s="452">
        <f>'Qtr Electric Master'!$I$15</f>
        <v>1861.4307763545714</v>
      </c>
      <c r="G12" s="453">
        <f>SUM('Qtr Electric LMI'!$F$15:$G$15)</f>
        <v>72.036910000000006</v>
      </c>
      <c r="H12" s="453">
        <f>'Qtr Electric Master'!$J$15</f>
        <v>202.66186715900002</v>
      </c>
      <c r="I12" s="454">
        <f>'Qtr Electric Master'!$N$15</f>
        <v>276.41277650000075</v>
      </c>
      <c r="J12" s="454">
        <f>'Qtr Electric Master'!$S$15</f>
        <v>4035.4571876110126</v>
      </c>
      <c r="K12" s="484">
        <f>'Qtr Electric Master'!$Q$15</f>
        <v>2.0911040999999995E-2</v>
      </c>
      <c r="L12" s="23"/>
      <c r="M12" s="23"/>
    </row>
    <row r="13" spans="1:13" ht="15" thickBot="1">
      <c r="A13" s="448" t="s">
        <v>208</v>
      </c>
      <c r="B13" s="449" t="s">
        <v>1</v>
      </c>
      <c r="C13" s="448" t="s">
        <v>33</v>
      </c>
      <c r="D13" s="450" t="s">
        <v>14</v>
      </c>
      <c r="E13" s="451">
        <f>'Qtr Electric Master'!$F$16</f>
        <v>63</v>
      </c>
      <c r="F13" s="452">
        <f>'Qtr Electric Master'!$I$16</f>
        <v>4384.3429005272737</v>
      </c>
      <c r="G13" s="453">
        <f>SUM('Qtr Electric LMI'!$F$16:$G$16)</f>
        <v>16.628</v>
      </c>
      <c r="H13" s="453">
        <f>'Qtr Electric Master'!$J$16</f>
        <v>138.29753205399999</v>
      </c>
      <c r="I13" s="454">
        <f>'Qtr Electric Master'!$N$16</f>
        <v>29.379150400000015</v>
      </c>
      <c r="J13" s="454">
        <f>'Qtr Electric Master'!$S$16</f>
        <v>422.58290487300013</v>
      </c>
      <c r="K13" s="484">
        <f>'Qtr Electric Master'!$Q$16</f>
        <v>2.203286E-3</v>
      </c>
      <c r="L13" s="23"/>
      <c r="M13" s="23"/>
    </row>
    <row r="14" spans="1:13" ht="16.5">
      <c r="A14" s="448" t="s">
        <v>208</v>
      </c>
      <c r="B14" s="449" t="s">
        <v>1</v>
      </c>
      <c r="C14" s="448" t="s">
        <v>15</v>
      </c>
      <c r="D14" s="618" t="s">
        <v>89</v>
      </c>
      <c r="E14" s="451">
        <f>'Qtr Electric Master'!$F$17</f>
        <v>0</v>
      </c>
      <c r="F14" s="452"/>
      <c r="G14" s="452">
        <f>'Qtr Electric LMI'!$F$17:$G$17</f>
        <v>0</v>
      </c>
      <c r="H14" s="452">
        <f>'Qtr Electric Master'!$J$17</f>
        <v>0</v>
      </c>
      <c r="I14" s="454">
        <f>'Qtr Electric Master'!$N$17</f>
        <v>0</v>
      </c>
      <c r="J14" s="454">
        <f>'Qtr Electric Master'!$S$17</f>
        <v>0</v>
      </c>
      <c r="K14" s="484">
        <f>'Qtr Electric Master'!$Q$17</f>
        <v>0</v>
      </c>
      <c r="L14" s="23"/>
      <c r="M14" s="23"/>
    </row>
    <row r="15" spans="1:13">
      <c r="A15" s="448" t="s">
        <v>208</v>
      </c>
      <c r="B15" s="449" t="s">
        <v>1</v>
      </c>
      <c r="C15" s="448" t="s">
        <v>15</v>
      </c>
      <c r="D15" s="619" t="s">
        <v>16</v>
      </c>
      <c r="E15" s="451">
        <f>'Qtr Electric Master'!$F$19</f>
        <v>2132</v>
      </c>
      <c r="F15" s="452"/>
      <c r="G15" s="452">
        <f>'Qtr Electric LMI'!$F$18:$G$18</f>
        <v>0</v>
      </c>
      <c r="H15" s="452">
        <f>'Qtr Electric Master'!$J$18</f>
        <v>390.559235968</v>
      </c>
      <c r="I15" s="454">
        <f>'Qtr Electric Master'!$N$18</f>
        <v>264.36799999999999</v>
      </c>
      <c r="J15" s="454">
        <f>'Qtr Electric Master'!$S$18</f>
        <v>264.36799999999351</v>
      </c>
      <c r="K15" s="484">
        <f>'Qtr Electric Master'!$Q$18</f>
        <v>0</v>
      </c>
      <c r="L15" s="23"/>
      <c r="M15" s="23"/>
    </row>
    <row r="16" spans="1:13">
      <c r="A16" s="448" t="s">
        <v>208</v>
      </c>
      <c r="B16" s="449" t="s">
        <v>1</v>
      </c>
      <c r="C16" s="448" t="s">
        <v>15</v>
      </c>
      <c r="D16" s="450"/>
      <c r="E16" s="451"/>
      <c r="F16" s="452">
        <f>'Qtr Electric Master'!$I$19</f>
        <v>1755.6864127721499</v>
      </c>
      <c r="G16" s="453"/>
      <c r="H16" s="453"/>
      <c r="I16" s="454"/>
      <c r="J16" s="454"/>
      <c r="K16" s="484"/>
      <c r="L16" s="23"/>
      <c r="M16" s="23"/>
    </row>
    <row r="17" spans="1:13">
      <c r="A17" s="448" t="s">
        <v>208</v>
      </c>
      <c r="B17" s="449" t="s">
        <v>205</v>
      </c>
      <c r="C17" s="448" t="s">
        <v>18</v>
      </c>
      <c r="D17" s="450" t="s">
        <v>18</v>
      </c>
      <c r="E17" s="451">
        <f>'Qtr Electric Master'!$F$23</f>
        <v>58</v>
      </c>
      <c r="F17" s="452">
        <f>'Qtr Electric Master'!$I$23</f>
        <v>10046.49175499412</v>
      </c>
      <c r="G17" s="453">
        <f>'Qtr Electric Business'!$G$7</f>
        <v>228.75457</v>
      </c>
      <c r="H17" s="453">
        <f>'Qtr Electric Master'!$J$23</f>
        <v>463.62832171300005</v>
      </c>
      <c r="I17" s="454">
        <f>'Qtr Electric Master'!$N$23</f>
        <v>971.2876485000005</v>
      </c>
      <c r="J17" s="454">
        <f>'Qtr Electric Master'!$S$23</f>
        <v>8068.6909270000024</v>
      </c>
      <c r="K17" s="484">
        <f>'Qtr Electric Master'!$Q$23</f>
        <v>9.6048553860000052E-2</v>
      </c>
      <c r="L17" s="23"/>
      <c r="M17" s="23"/>
    </row>
    <row r="18" spans="1:13">
      <c r="A18" s="448" t="s">
        <v>208</v>
      </c>
      <c r="B18" s="449" t="s">
        <v>205</v>
      </c>
      <c r="C18" s="448" t="s">
        <v>19</v>
      </c>
      <c r="D18" s="450" t="s">
        <v>20</v>
      </c>
      <c r="E18" s="451">
        <f>'Qtr Electric Master'!$F$24</f>
        <v>220</v>
      </c>
      <c r="F18" s="452">
        <f>'Qtr Electric Master'!$I$24</f>
        <v>16382.322654920868</v>
      </c>
      <c r="G18" s="453">
        <f>SUM('Qtr Electric Business'!$G$8:$H$8)</f>
        <v>1919.0555200000001</v>
      </c>
      <c r="H18" s="453">
        <f>'Qtr Electric Master'!$J$24</f>
        <v>2298.7909959380004</v>
      </c>
      <c r="I18" s="454">
        <f>'Qtr Electric Master'!$N$24</f>
        <v>11456.977670000002</v>
      </c>
      <c r="J18" s="454">
        <f>'Qtr Electric Master'!$S$24</f>
        <v>162208.31916999994</v>
      </c>
      <c r="K18" s="484">
        <f>'Qtr Electric Master'!$Q$24</f>
        <v>2.0711079999999975</v>
      </c>
      <c r="L18" s="23"/>
      <c r="M18" s="23"/>
    </row>
    <row r="19" spans="1:13">
      <c r="A19" s="448" t="s">
        <v>208</v>
      </c>
      <c r="B19" s="449" t="s">
        <v>205</v>
      </c>
      <c r="C19" s="448" t="s">
        <v>19</v>
      </c>
      <c r="D19" s="450" t="s">
        <v>138</v>
      </c>
      <c r="E19" s="451">
        <f>'Qtr Electric Master'!$F$25</f>
        <v>0</v>
      </c>
      <c r="F19" s="452">
        <f>'Qtr Electric Master'!$I$25</f>
        <v>1473.1114123246821</v>
      </c>
      <c r="G19" s="453">
        <f>SUM('Qtr Electric Business'!$G$9:$H$9)</f>
        <v>0</v>
      </c>
      <c r="H19" s="453">
        <f>'Qtr Electric Master'!$J$25</f>
        <v>65.622912039999989</v>
      </c>
      <c r="I19" s="454">
        <f>'Qtr Electric Master'!$N$25</f>
        <v>0</v>
      </c>
      <c r="J19" s="454">
        <f>'Qtr Electric Master'!$S$25</f>
        <v>0</v>
      </c>
      <c r="K19" s="484">
        <f>'Qtr Electric Master'!$Q$25</f>
        <v>0</v>
      </c>
      <c r="L19" s="23"/>
      <c r="M19" s="23"/>
    </row>
    <row r="20" spans="1:13">
      <c r="A20" s="448" t="s">
        <v>208</v>
      </c>
      <c r="B20" s="449" t="s">
        <v>205</v>
      </c>
      <c r="C20" s="448" t="s">
        <v>19</v>
      </c>
      <c r="D20" s="450" t="s">
        <v>139</v>
      </c>
      <c r="E20" s="451">
        <f>'Qtr Electric Master'!$F$26</f>
        <v>0</v>
      </c>
      <c r="F20" s="452">
        <f>'Qtr Electric Master'!$I$26</f>
        <v>2937.4889798048148</v>
      </c>
      <c r="G20" s="453">
        <f>SUM('Qtr Electric Business'!$G$10:$H$10)</f>
        <v>0</v>
      </c>
      <c r="H20" s="453">
        <f>'Qtr Electric Master'!$J$26</f>
        <v>32.951501436000001</v>
      </c>
      <c r="I20" s="454">
        <f>'Qtr Electric Master'!$N$26</f>
        <v>0</v>
      </c>
      <c r="J20" s="454">
        <f>'Qtr Electric Master'!$S$26</f>
        <v>0</v>
      </c>
      <c r="K20" s="484">
        <f>'Qtr Electric Master'!$Q$26</f>
        <v>0</v>
      </c>
      <c r="L20" s="23"/>
      <c r="M20" s="23"/>
    </row>
    <row r="21" spans="1:13">
      <c r="A21" s="448" t="s">
        <v>208</v>
      </c>
      <c r="B21" s="449" t="s">
        <v>127</v>
      </c>
      <c r="C21" s="448" t="s">
        <v>127</v>
      </c>
      <c r="D21" s="450" t="s">
        <v>128</v>
      </c>
      <c r="E21" s="451">
        <f>'Qtr Electric Master'!$F$30</f>
        <v>0</v>
      </c>
      <c r="F21" s="452"/>
      <c r="G21" s="453">
        <f>SUM('Qtr Electric LMI'!$F$23:$G$23)</f>
        <v>0</v>
      </c>
      <c r="H21" s="453"/>
      <c r="I21" s="454">
        <f>'Qtr Electric Master'!$N$30</f>
        <v>0</v>
      </c>
      <c r="J21" s="454">
        <f>'Qtr Electric Master'!$S$30</f>
        <v>0</v>
      </c>
      <c r="K21" s="484">
        <f>'Qtr Electric Master'!$Q$30</f>
        <v>0</v>
      </c>
      <c r="L21" s="23"/>
      <c r="M21" s="23"/>
    </row>
    <row r="22" spans="1:13">
      <c r="A22" s="448" t="s">
        <v>208</v>
      </c>
      <c r="B22" s="449" t="s">
        <v>127</v>
      </c>
      <c r="C22" s="448" t="s">
        <v>127</v>
      </c>
      <c r="D22" s="450" t="s">
        <v>18</v>
      </c>
      <c r="E22" s="451">
        <f>'Qtr Electric Master'!$F$31</f>
        <v>216</v>
      </c>
      <c r="F22" s="452"/>
      <c r="G22" s="453">
        <f>SUM('Qtr Electric LMI'!$F$24:$G$24)</f>
        <v>23.597999999999999</v>
      </c>
      <c r="H22" s="453"/>
      <c r="I22" s="454">
        <f>'Qtr Electric Master'!$N$31</f>
        <v>105.72016399999947</v>
      </c>
      <c r="J22" s="454">
        <f>'Qtr Electric Master'!$S$31</f>
        <v>1412.3541430679795</v>
      </c>
      <c r="K22" s="484">
        <f>'Qtr Electric Master'!$Q$31</f>
        <v>8.7962714000001135E-2</v>
      </c>
      <c r="L22" s="23"/>
      <c r="M22" s="23"/>
    </row>
    <row r="23" spans="1:13">
      <c r="A23" s="448" t="s">
        <v>208</v>
      </c>
      <c r="B23" s="449" t="s">
        <v>127</v>
      </c>
      <c r="C23" s="448" t="s">
        <v>127</v>
      </c>
      <c r="D23" s="450" t="s">
        <v>20</v>
      </c>
      <c r="E23" s="451">
        <f>'Qtr Electric Master'!$F$32</f>
        <v>0</v>
      </c>
      <c r="F23" s="452"/>
      <c r="G23" s="453">
        <f>SUM('Qtr Electric Business'!$G$14:$H$14)</f>
        <v>0</v>
      </c>
      <c r="H23" s="453"/>
      <c r="I23" s="454">
        <f>'Qtr Electric Master'!$N$32</f>
        <v>0</v>
      </c>
      <c r="J23" s="454">
        <f>'Qtr Electric Master'!$S$32</f>
        <v>0</v>
      </c>
      <c r="K23" s="484">
        <f>'Qtr Electric Master'!$Q$32</f>
        <v>0</v>
      </c>
      <c r="L23" s="23"/>
      <c r="M23" s="23"/>
    </row>
    <row r="24" spans="1:13">
      <c r="A24" s="448" t="s">
        <v>208</v>
      </c>
      <c r="B24" s="449" t="s">
        <v>127</v>
      </c>
      <c r="C24" s="448" t="s">
        <v>127</v>
      </c>
      <c r="D24" s="450" t="s">
        <v>139</v>
      </c>
      <c r="E24" s="451">
        <f>'Qtr Electric Master'!$F$33</f>
        <v>0</v>
      </c>
      <c r="F24" s="452"/>
      <c r="G24" s="453">
        <f>SUM('Qtr Electric Business'!$G$15:$H$15)</f>
        <v>0</v>
      </c>
      <c r="H24" s="453"/>
      <c r="I24" s="454">
        <f>'Qtr Electric Master'!$N$33</f>
        <v>0</v>
      </c>
      <c r="J24" s="454">
        <f>'Qtr Electric Master'!$S$33</f>
        <v>0</v>
      </c>
      <c r="K24" s="484">
        <f>'Qtr Electric Master'!$Q$33</f>
        <v>0</v>
      </c>
      <c r="L24" s="23"/>
      <c r="M24" s="23"/>
    </row>
    <row r="25" spans="1:13">
      <c r="A25" s="448" t="s">
        <v>208</v>
      </c>
      <c r="B25" s="449" t="s">
        <v>127</v>
      </c>
      <c r="C25" s="448" t="s">
        <v>127</v>
      </c>
      <c r="D25" s="450"/>
      <c r="E25" s="451"/>
      <c r="F25" s="452">
        <f>'Qtr Electric Master'!$I$34</f>
        <v>2205.7874962213177</v>
      </c>
      <c r="G25" s="453"/>
      <c r="H25" s="453">
        <f>'Qtr Electric Master'!$J$34</f>
        <v>123.55200000000001</v>
      </c>
      <c r="I25" s="454"/>
      <c r="J25" s="454"/>
      <c r="K25" s="484"/>
      <c r="L25" s="23"/>
      <c r="M25" s="23"/>
    </row>
    <row r="26" spans="1:13" ht="29">
      <c r="A26" s="448" t="s">
        <v>208</v>
      </c>
      <c r="B26" s="449" t="s">
        <v>206</v>
      </c>
      <c r="C26" s="448" t="s">
        <v>21</v>
      </c>
      <c r="D26" s="450" t="s">
        <v>21</v>
      </c>
      <c r="E26" s="451">
        <f>'Qtr Electric Master'!$F$36</f>
        <v>0</v>
      </c>
      <c r="F26" s="452">
        <f>'Qtr Electric Master'!I36</f>
        <v>0</v>
      </c>
      <c r="G26" s="453">
        <f>SUM('Qtr Electric LMI'!$F$26:$G$26)</f>
        <v>0</v>
      </c>
      <c r="H26" s="453">
        <f>'Qtr Electric Master'!$J$36</f>
        <v>0</v>
      </c>
      <c r="I26" s="454">
        <f>'Qtr Electric Master'!$N$36</f>
        <v>0</v>
      </c>
      <c r="J26" s="454">
        <f>'Qtr Electric Master'!$S$36</f>
        <v>0</v>
      </c>
      <c r="K26" s="484">
        <f>'Qtr Electric Master'!$Q$36</f>
        <v>0</v>
      </c>
      <c r="L26" s="23"/>
      <c r="M26" s="23"/>
    </row>
    <row r="27" spans="1:13">
      <c r="A27" s="448" t="s">
        <v>208</v>
      </c>
      <c r="B27" s="449" t="s">
        <v>1</v>
      </c>
      <c r="C27" s="448" t="s">
        <v>225</v>
      </c>
      <c r="D27" s="450" t="s">
        <v>225</v>
      </c>
      <c r="E27" s="451" t="e">
        <f>#REF!</f>
        <v>#REF!</v>
      </c>
      <c r="F27" s="452" t="e">
        <f>#REF!</f>
        <v>#REF!</v>
      </c>
      <c r="G27" s="453"/>
      <c r="H27" s="453" t="e">
        <f>#REF!</f>
        <v>#REF!</v>
      </c>
      <c r="I27" s="454" t="e">
        <f>#REF!</f>
        <v>#REF!</v>
      </c>
      <c r="J27" s="454"/>
      <c r="K27" s="454"/>
      <c r="L27" s="23"/>
      <c r="M27" s="23"/>
    </row>
    <row r="28" spans="1:13">
      <c r="A28" s="448"/>
      <c r="B28" s="449"/>
      <c r="C28" s="448"/>
      <c r="D28" s="450"/>
      <c r="E28" s="451"/>
      <c r="F28" s="452"/>
      <c r="G28" s="453"/>
      <c r="H28" s="453"/>
      <c r="I28" s="454"/>
      <c r="J28" s="454"/>
      <c r="K28" s="454"/>
      <c r="L28" s="23"/>
      <c r="M28" s="23"/>
    </row>
    <row r="29" spans="1:13">
      <c r="A29" s="448"/>
      <c r="B29" s="449"/>
      <c r="C29" s="448"/>
      <c r="D29" s="450"/>
      <c r="E29" s="451"/>
      <c r="F29" s="452"/>
      <c r="G29" s="453"/>
      <c r="H29" s="453"/>
      <c r="I29" s="454"/>
      <c r="J29" s="454"/>
      <c r="K29" s="454"/>
      <c r="L29" s="23"/>
      <c r="M29" s="23"/>
    </row>
    <row r="30" spans="1:13">
      <c r="A30" s="448"/>
      <c r="B30" s="449"/>
      <c r="C30" s="448"/>
      <c r="D30" s="450"/>
      <c r="E30" s="451"/>
      <c r="F30" s="452"/>
      <c r="G30" s="453"/>
      <c r="H30" s="453"/>
      <c r="I30" s="454"/>
      <c r="J30" s="454"/>
      <c r="K30" s="454"/>
      <c r="L30" s="23"/>
      <c r="M30" s="23"/>
    </row>
    <row r="31" spans="1:13">
      <c r="A31" s="448"/>
      <c r="B31" s="449"/>
      <c r="C31" s="448"/>
      <c r="D31" s="450"/>
      <c r="E31" s="451"/>
      <c r="F31" s="452"/>
      <c r="G31" s="453"/>
      <c r="H31" s="453"/>
      <c r="I31" s="454"/>
      <c r="J31" s="454"/>
      <c r="K31" s="454"/>
      <c r="L31" s="23"/>
      <c r="M31" s="23"/>
    </row>
    <row r="32" spans="1:13">
      <c r="A32" s="448"/>
      <c r="B32" s="449"/>
      <c r="C32" s="448"/>
      <c r="D32" s="450"/>
      <c r="E32" s="451"/>
      <c r="F32" s="452"/>
      <c r="G32" s="453"/>
      <c r="H32" s="453"/>
      <c r="I32" s="454"/>
      <c r="J32" s="454"/>
      <c r="K32" s="454"/>
      <c r="L32" s="23"/>
      <c r="M32" s="23"/>
    </row>
    <row r="33" spans="1:13">
      <c r="A33" s="448"/>
      <c r="B33" s="449"/>
      <c r="C33" s="448"/>
      <c r="D33" s="450"/>
      <c r="E33" s="451"/>
      <c r="F33" s="452"/>
      <c r="G33" s="453"/>
      <c r="H33" s="453"/>
      <c r="I33" s="454"/>
      <c r="J33" s="454"/>
      <c r="K33" s="454"/>
      <c r="L33" s="23"/>
      <c r="M33" s="23"/>
    </row>
    <row r="34" spans="1:13">
      <c r="A34" s="448"/>
      <c r="B34" s="449"/>
      <c r="C34" s="448"/>
      <c r="D34" s="450"/>
      <c r="E34" s="451"/>
      <c r="F34" s="452"/>
      <c r="G34" s="453"/>
      <c r="H34" s="453"/>
      <c r="I34" s="454"/>
      <c r="J34" s="454"/>
      <c r="K34" s="454"/>
      <c r="L34" s="23"/>
      <c r="M34" s="23"/>
    </row>
  </sheetData>
  <mergeCells count="3">
    <mergeCell ref="A2:C2"/>
    <mergeCell ref="F2:H2"/>
    <mergeCell ref="I2:M2"/>
  </mergeCells>
  <conditionalFormatting sqref="G4:G9 G14:G34">
    <cfRule type="expression" dxfId="10" priority="11">
      <formula>IF(#REF!&gt;1,TRUE,FALSE)</formula>
    </cfRule>
  </conditionalFormatting>
  <conditionalFormatting sqref="H4:H7 H11:H34">
    <cfRule type="expression" dxfId="9" priority="10">
      <formula>IF(#REF!&gt;1,TRUE,FALSE)</formula>
    </cfRule>
  </conditionalFormatting>
  <conditionalFormatting sqref="G7">
    <cfRule type="expression" dxfId="8" priority="9">
      <formula>IF(#REF!&gt;1,TRUE,FALSE)</formula>
    </cfRule>
  </conditionalFormatting>
  <conditionalFormatting sqref="H7">
    <cfRule type="expression" dxfId="7" priority="8">
      <formula>IF(#REF!&gt;1,TRUE,FALSE)</formula>
    </cfRule>
  </conditionalFormatting>
  <conditionalFormatting sqref="G8:G9">
    <cfRule type="expression" dxfId="6" priority="7">
      <formula>IF(#REF!&gt;1,TRUE,FALSE)</formula>
    </cfRule>
  </conditionalFormatting>
  <conditionalFormatting sqref="H8:H9">
    <cfRule type="expression" dxfId="5" priority="6">
      <formula>IF(#REF!&gt;1,TRUE,FALSE)</formula>
    </cfRule>
  </conditionalFormatting>
  <conditionalFormatting sqref="G11:G13">
    <cfRule type="expression" dxfId="4" priority="5">
      <formula>IF(#REF!&gt;1,TRUE,FALSE)</formula>
    </cfRule>
  </conditionalFormatting>
  <conditionalFormatting sqref="G12:G13">
    <cfRule type="expression" dxfId="3" priority="4">
      <formula>IF(#REF!&gt;1,TRUE,FALSE)</formula>
    </cfRule>
  </conditionalFormatting>
  <conditionalFormatting sqref="H8">
    <cfRule type="expression" dxfId="2" priority="3">
      <formula>IF(#REF!&gt;1,TRUE,FALSE)</formula>
    </cfRule>
  </conditionalFormatting>
  <conditionalFormatting sqref="G10">
    <cfRule type="expression" dxfId="1" priority="2">
      <formula>IF(#REF!&gt;1,TRUE,FALSE)</formula>
    </cfRule>
  </conditionalFormatting>
  <conditionalFormatting sqref="H10">
    <cfRule type="expression" dxfId="0" priority="1">
      <formula>IF(#REF!&gt;1,TRUE,FALSE)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#REF!</xm:f>
          </x14:formula1>
          <xm:sqref>B1</xm:sqref>
        </x14:dataValidation>
        <x14:dataValidation type="list" allowBlank="1" showInputMessage="1">
          <x14:formula1>
            <xm:f>#REF!</xm:f>
          </x14:formula1>
          <xm:sqref>D4:D26 D27:D34</xm:sqref>
        </x14:dataValidation>
        <x14:dataValidation type="list" allowBlank="1" showInputMessage="1">
          <x14:formula1>
            <xm:f>#REF!</xm:f>
          </x14:formula1>
          <xm:sqref>C4:C26 C27:C34</xm:sqref>
        </x14:dataValidation>
        <x14:dataValidation type="list" allowBlank="1" showInputMessage="1" showErrorMessage="1">
          <x14:formula1>
            <xm:f>#REF!</xm:f>
          </x14:formula1>
          <xm:sqref>B4:B26 B27:B34</xm:sqref>
        </x14:dataValidation>
        <x14:dataValidation type="list" allowBlank="1" showInputMessage="1" showErrorMessage="1">
          <x14:formula1>
            <xm:f>#REF!</xm:f>
          </x14:formula1>
          <xm:sqref>A4:A26 A27:A34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schemas.openxmlformats.org/package/2006/metadata/core-properties"/>
    <ds:schemaRef ds:uri="http://purl.org/dc/terms/"/>
    <ds:schemaRef ds:uri="http://schemas.microsoft.com/office/2006/documentManagement/types"/>
    <ds:schemaRef ds:uri="http://purl.org/dc/dcmitype/"/>
    <ds:schemaRef ds:uri="39c968e2-ee87-41b9-8fa8-4cd604c6e882"/>
    <ds:schemaRef ds:uri="http://purl.org/dc/elements/1.1/"/>
    <ds:schemaRef ds:uri="http://www.w3.org/XML/1998/namespace"/>
    <ds:schemaRef ds:uri="http://schemas.microsoft.com/office/infopath/2007/PartnerControls"/>
    <ds:schemaRef ds:uri="ba291332-5843-45d8-bfc3-9844fb3e26da"/>
    <ds:schemaRef ds:uri="http://schemas.microsoft.com/office/2006/metadata/properties"/>
  </ds:schemaRefs>
</ds:datastoreItem>
</file>

<file path=customXml/itemProps3.xml><?xml version="1.0" encoding="utf-8"?>
<ds:datastoreItem xmlns:ds="http://schemas.openxmlformats.org/officeDocument/2006/customXml" ds:itemID="{198F589F-1576-4733-B58D-F13488B02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8</vt:lpstr>
      <vt:lpstr>Qtr Electric Master</vt:lpstr>
      <vt:lpstr>Qtr Electric LMI</vt:lpstr>
      <vt:lpstr>Qtr Electric Business</vt:lpstr>
      <vt:lpstr>AP F - Secondary Metrics</vt:lpstr>
      <vt:lpstr>AP G - Transfer</vt:lpstr>
      <vt:lpstr>AP H - CostTest</vt:lpstr>
      <vt:lpstr>AP I - Program Changes</vt:lpstr>
      <vt:lpstr>JCPL</vt:lpstr>
      <vt:lpstr>'Qtr Electric Business'!Print_Area</vt:lpstr>
      <vt:lpstr>'Qtr Electric LMI'!Print_Area</vt:lpstr>
      <vt:lpstr>'Qtr Electric Master'!Print_Area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2023-04-18T15:04:21Z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SIP_Label_c968b3d1-e05f-4796-9c23-acaf26d588cb_Enabled">
    <vt:lpwstr>true</vt:lpwstr>
  </property>
  <property fmtid="{D5CDD505-2E9C-101B-9397-08002B2CF9AE}" pid="4" name="MSIP_Label_c968b3d1-e05f-4796-9c23-acaf26d588cb_SetDate">
    <vt:lpwstr>2022-08-19T12:58:38Z</vt:lpwstr>
  </property>
  <property fmtid="{D5CDD505-2E9C-101B-9397-08002B2CF9AE}" pid="5" name="MSIP_Label_c968b3d1-e05f-4796-9c23-acaf26d588cb_Method">
    <vt:lpwstr>Standard</vt:lpwstr>
  </property>
  <property fmtid="{D5CDD505-2E9C-101B-9397-08002B2CF9AE}" pid="6" name="MSIP_Label_c968b3d1-e05f-4796-9c23-acaf26d588cb_Name">
    <vt:lpwstr>Company Confidential Information</vt:lpwstr>
  </property>
  <property fmtid="{D5CDD505-2E9C-101B-9397-08002B2CF9AE}" pid="7" name="MSIP_Label_c968b3d1-e05f-4796-9c23-acaf26d588cb_SiteId">
    <vt:lpwstr>600d01fc-055f-49c6-868f-3ecfcc791773</vt:lpwstr>
  </property>
  <property fmtid="{D5CDD505-2E9C-101B-9397-08002B2CF9AE}" pid="8" name="MSIP_Label_c968b3d1-e05f-4796-9c23-acaf26d588cb_ActionId">
    <vt:lpwstr>09b501e4-6d59-443b-a036-424a227342fe</vt:lpwstr>
  </property>
  <property fmtid="{D5CDD505-2E9C-101B-9397-08002B2CF9AE}" pid="9" name="MSIP_Label_c968b3d1-e05f-4796-9c23-acaf26d588cb_ContentBits">
    <vt:lpwstr>0</vt:lpwstr>
  </property>
</Properties>
</file>