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755" yWindow="600" windowWidth="15480" windowHeight="9450" tabRatio="837"/>
  </bookViews>
  <sheets>
    <sheet name="JEM-SL1-2" sheetId="72" r:id="rId1"/>
    <sheet name="JEM-SL1-3" sheetId="71" r:id="rId2"/>
  </sheets>
  <definedNames>
    <definedName name="_xlnm.Print_Area" localSheetId="0">'JEM-SL1-2'!$A$1:$K$36</definedName>
    <definedName name="_xlnm.Print_Area" localSheetId="1">'JEM-SL1-3'!$B$1:$K$29</definedName>
  </definedNames>
  <calcPr calcId="145621"/>
</workbook>
</file>

<file path=xl/calcChain.xml><?xml version="1.0" encoding="utf-8"?>
<calcChain xmlns="http://schemas.openxmlformats.org/spreadsheetml/2006/main">
  <c r="D28" i="71" l="1"/>
  <c r="D27" i="71"/>
  <c r="D26" i="71"/>
  <c r="D25" i="71"/>
  <c r="D24" i="71"/>
  <c r="D23" i="71"/>
  <c r="D22" i="71"/>
  <c r="D21" i="71"/>
  <c r="D20" i="71"/>
  <c r="D19" i="71"/>
  <c r="D18" i="71"/>
  <c r="D17" i="71"/>
  <c r="D16" i="71"/>
  <c r="D15" i="71"/>
  <c r="D14" i="71"/>
  <c r="D13" i="71"/>
  <c r="D12" i="71"/>
  <c r="D11" i="71"/>
  <c r="J10" i="71" l="1"/>
  <c r="J9" i="71"/>
  <c r="J28" i="71"/>
  <c r="J27" i="71"/>
  <c r="J26" i="71"/>
  <c r="J25" i="71"/>
  <c r="J24" i="71"/>
  <c r="J23" i="71"/>
  <c r="J22" i="71"/>
  <c r="J21" i="71"/>
  <c r="J20" i="71"/>
  <c r="I29" i="71"/>
  <c r="H29" i="71"/>
  <c r="G29" i="71"/>
  <c r="F29" i="71"/>
  <c r="E29" i="71"/>
  <c r="D29" i="71"/>
  <c r="H27" i="72"/>
  <c r="I27" i="72" s="1"/>
  <c r="H26" i="72"/>
  <c r="I26" i="72" s="1"/>
  <c r="H25" i="72"/>
  <c r="I25" i="72" s="1"/>
  <c r="H24" i="72"/>
  <c r="I24" i="72" s="1"/>
  <c r="H23" i="72"/>
  <c r="I23" i="72" s="1"/>
  <c r="H22" i="72"/>
  <c r="I22" i="72" s="1"/>
  <c r="H21" i="72"/>
  <c r="I21" i="72" s="1"/>
  <c r="H20" i="72"/>
  <c r="I20" i="72" s="1"/>
  <c r="H19" i="72"/>
  <c r="I19" i="72" s="1"/>
  <c r="G28" i="72" l="1"/>
  <c r="F28" i="72"/>
  <c r="E28" i="72"/>
  <c r="D28" i="72"/>
  <c r="H4" i="72" l="1"/>
  <c r="H5" i="72"/>
  <c r="I5" i="72" s="1"/>
  <c r="H6" i="72"/>
  <c r="I6" i="72" s="1"/>
  <c r="H7" i="72"/>
  <c r="I7" i="72" s="1"/>
  <c r="H8" i="72"/>
  <c r="H9" i="72"/>
  <c r="I9" i="72" s="1"/>
  <c r="H10" i="72"/>
  <c r="I10" i="72" s="1"/>
  <c r="H11" i="72"/>
  <c r="I11" i="72" s="1"/>
  <c r="H12" i="72"/>
  <c r="I12" i="72" s="1"/>
  <c r="H13" i="72"/>
  <c r="I13" i="72" s="1"/>
  <c r="H14" i="72"/>
  <c r="I14" i="72" s="1"/>
  <c r="H15" i="72"/>
  <c r="I15" i="72" s="1"/>
  <c r="H16" i="72"/>
  <c r="I16" i="72" s="1"/>
  <c r="H17" i="72"/>
  <c r="I17" i="72" s="1"/>
  <c r="H18" i="72"/>
  <c r="I18" i="72" s="1"/>
  <c r="J8" i="71"/>
  <c r="J11" i="71"/>
  <c r="J12" i="71"/>
  <c r="J13" i="71"/>
  <c r="J14" i="71"/>
  <c r="J15" i="71"/>
  <c r="J16" i="71"/>
  <c r="J17" i="71"/>
  <c r="J18" i="71"/>
  <c r="J19" i="71"/>
  <c r="J5" i="71"/>
  <c r="J6" i="71"/>
  <c r="J7" i="71"/>
  <c r="J29" i="71" l="1"/>
  <c r="I4" i="72"/>
  <c r="H28" i="72"/>
  <c r="I8" i="72"/>
  <c r="I28" i="72" l="1"/>
</calcChain>
</file>

<file path=xl/sharedStrings.xml><?xml version="1.0" encoding="utf-8"?>
<sst xmlns="http://schemas.openxmlformats.org/spreadsheetml/2006/main" count="79" uniqueCount="36">
  <si>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</si>
  <si>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</si>
  <si>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</si>
  <si>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</si>
  <si>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</si>
  <si>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</si>
  <si>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</si>
  <si>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</si>
  <si>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</si>
  <si>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</si>
  <si>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</si>
  <si>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</si>
  <si>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</si>
  <si>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Month</t>
  </si>
  <si>
    <t>Yr</t>
  </si>
  <si>
    <t>(1)</t>
  </si>
  <si>
    <t>(2)</t>
  </si>
  <si>
    <t>(3)</t>
  </si>
  <si>
    <t>(4)</t>
  </si>
  <si>
    <t>Evaluation and Related Research Expenditures</t>
  </si>
  <si>
    <t>Training Expenditures</t>
  </si>
  <si>
    <t xml:space="preserve">Application and Administrative Fee </t>
  </si>
  <si>
    <t>Administration and Program Development Expenditures</t>
  </si>
  <si>
    <t>Rebate Processing, Inspections and Other QC Expenditures</t>
  </si>
  <si>
    <t>Marketing &amp; Sales</t>
  </si>
  <si>
    <t>Forecast</t>
  </si>
  <si>
    <t>Total Solar Loan I 
Administrative Costs</t>
  </si>
  <si>
    <t>SOLAR LOAN I: ADMINISTRATIVE COST</t>
  </si>
  <si>
    <t>Solar Loan I, Solar Loan II, and Solar Loan III Total Common Costs</t>
  </si>
  <si>
    <t>Solar Loan I Allocation of Common Costs</t>
  </si>
  <si>
    <t>Solar Loan I 
Volume Costs</t>
  </si>
  <si>
    <t>SPRC Recoverable Administrative Costs</t>
  </si>
  <si>
    <t>(6)</t>
  </si>
  <si>
    <t>(5) = (2+3+4)</t>
  </si>
  <si>
    <t>SOLAR LOAN I: ADMINISTRATIVE COST DETAIL BY BPU CATEGORY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</si>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</sst>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rgb="FF0000FF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164" fontId="0" fillId="0" borderId="0" xfId="28" applyNumberFormat="1" applyFont="1" applyFill="1" applyBorder="1"/>
    <xf numFmtId="0" fontId="0" fillId="0" borderId="0" xfId="0" applyFill="1"/>
    <xf numFmtId="0" fontId="0" fillId="0" borderId="0" xfId="0" quotePrefix="1" applyFill="1" applyAlignment="1">
      <alignment horizontal="center"/>
    </xf>
    <xf numFmtId="0" fontId="25" fillId="0" borderId="0" xfId="0" applyFont="1" applyFill="1"/>
    <xf numFmtId="0" fontId="24" fillId="0" borderId="0" xfId="0" applyFont="1" applyFill="1" applyBorder="1"/>
    <xf numFmtId="164" fontId="25" fillId="0" borderId="12" xfId="28" applyNumberFormat="1" applyFont="1" applyFill="1" applyBorder="1"/>
    <xf numFmtId="164" fontId="25" fillId="0" borderId="0" xfId="28" applyNumberFormat="1" applyFont="1" applyFill="1"/>
    <xf numFmtId="164" fontId="25" fillId="0" borderId="0" xfId="28" applyNumberFormat="1" applyFont="1" applyFill="1" applyBorder="1"/>
    <xf numFmtId="0" fontId="25" fillId="0" borderId="0" xfId="0" applyFont="1" applyFill="1" applyAlignment="1">
      <alignment horizontal="center"/>
    </xf>
    <xf numFmtId="0" fontId="26" fillId="0" borderId="0" xfId="0" applyFont="1" applyFill="1"/>
    <xf numFmtId="0" fontId="25" fillId="0" borderId="0" xfId="0" applyFont="1" applyAlignment="1">
      <alignment wrapText="1"/>
    </xf>
    <xf numFmtId="164" fontId="25" fillId="0" borderId="12" xfId="28" applyNumberFormat="1" applyFont="1" applyBorder="1"/>
    <xf numFmtId="164" fontId="25" fillId="0" borderId="17" xfId="28" applyNumberFormat="1" applyFont="1" applyFill="1" applyBorder="1"/>
    <xf numFmtId="164" fontId="25" fillId="0" borderId="18" xfId="28" applyNumberFormat="1" applyFont="1" applyFill="1" applyBorder="1"/>
    <xf numFmtId="164" fontId="25" fillId="0" borderId="19" xfId="28" applyNumberFormat="1" applyFont="1" applyFill="1" applyBorder="1"/>
    <xf numFmtId="0" fontId="25" fillId="0" borderId="12" xfId="0" applyFont="1" applyFill="1" applyBorder="1"/>
    <xf numFmtId="0" fontId="25" fillId="0" borderId="16" xfId="0" applyFont="1" applyFill="1" applyBorder="1" applyAlignment="1">
      <alignment horizontal="center"/>
    </xf>
    <xf numFmtId="164" fontId="25" fillId="0" borderId="11" xfId="28" applyNumberFormat="1" applyFont="1" applyFill="1" applyBorder="1"/>
    <xf numFmtId="164" fontId="25" fillId="0" borderId="22" xfId="28" applyNumberFormat="1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164" fontId="25" fillId="0" borderId="23" xfId="28" applyNumberFormat="1" applyFont="1" applyFill="1" applyBorder="1"/>
    <xf numFmtId="0" fontId="3" fillId="0" borderId="12" xfId="0" applyFont="1" applyFill="1" applyBorder="1"/>
    <xf numFmtId="0" fontId="3" fillId="0" borderId="18" xfId="0" applyFont="1" applyFill="1" applyBorder="1"/>
    <xf numFmtId="164" fontId="3" fillId="0" borderId="12" xfId="28" applyNumberFormat="1" applyFont="1" applyFill="1" applyBorder="1"/>
    <xf numFmtId="0" fontId="0" fillId="0" borderId="0" xfId="0" applyFill="1" applyAlignment="1">
      <alignment horizontal="center"/>
    </xf>
    <xf numFmtId="0" fontId="25" fillId="0" borderId="16" xfId="0" quotePrefix="1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164" fontId="3" fillId="0" borderId="11" xfId="28" applyNumberFormat="1" applyFont="1" applyFill="1" applyBorder="1"/>
    <xf numFmtId="164" fontId="3" fillId="0" borderId="18" xfId="28" applyNumberFormat="1" applyFont="1" applyFill="1" applyBorder="1"/>
    <xf numFmtId="0" fontId="3" fillId="0" borderId="20" xfId="0" applyFont="1" applyFill="1" applyBorder="1" applyAlignment="1">
      <alignment horizontal="center"/>
    </xf>
    <xf numFmtId="164" fontId="25" fillId="0" borderId="24" xfId="28" applyNumberFormat="1" applyFont="1" applyFill="1" applyBorder="1"/>
    <xf numFmtId="164" fontId="25" fillId="0" borderId="16" xfId="28" applyNumberFormat="1" applyFont="1" applyFill="1" applyBorder="1"/>
    <xf numFmtId="164" fontId="25" fillId="0" borderId="20" xfId="28" applyNumberFormat="1" applyFont="1" applyFill="1" applyBorder="1"/>
    <xf numFmtId="164" fontId="25" fillId="0" borderId="21" xfId="28" applyNumberFormat="1" applyFont="1" applyFill="1" applyBorder="1"/>
    <xf numFmtId="0" fontId="25" fillId="0" borderId="24" xfId="0" quotePrefix="1" applyFont="1" applyBorder="1" applyAlignment="1">
      <alignment horizontal="center"/>
    </xf>
    <xf numFmtId="164" fontId="25" fillId="0" borderId="11" xfId="28" applyNumberFormat="1" applyFont="1" applyBorder="1"/>
    <xf numFmtId="164" fontId="5" fillId="0" borderId="0" xfId="0" applyNumberFormat="1" applyFont="1" applyFill="1" applyBorder="1" applyAlignment="1">
      <alignment vertical="center" textRotation="90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164" fontId="27" fillId="0" borderId="11" xfId="28" applyNumberFormat="1" applyFont="1" applyFill="1" applyBorder="1"/>
    <xf numFmtId="164" fontId="27" fillId="0" borderId="21" xfId="28" applyNumberFormat="1" applyFont="1" applyFill="1" applyBorder="1"/>
    <xf numFmtId="164" fontId="27" fillId="0" borderId="12" xfId="28" applyNumberFormat="1" applyFont="1" applyFill="1" applyBorder="1"/>
    <xf numFmtId="164" fontId="27" fillId="0" borderId="0" xfId="28" applyNumberFormat="1" applyFont="1" applyFill="1" applyBorder="1"/>
    <xf numFmtId="164" fontId="27" fillId="0" borderId="18" xfId="28" applyNumberFormat="1" applyFont="1" applyFill="1" applyBorder="1"/>
    <xf numFmtId="0" fontId="24" fillId="24" borderId="10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164" fontId="24" fillId="24" borderId="10" xfId="0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 wrapText="1"/>
    </xf>
    <xf numFmtId="0" fontId="25" fillId="0" borderId="11" xfId="0" applyFont="1" applyFill="1" applyBorder="1"/>
    <xf numFmtId="0" fontId="25" fillId="0" borderId="24" xfId="0" applyFont="1" applyFill="1" applyBorder="1" applyAlignment="1">
      <alignment horizontal="center"/>
    </xf>
    <xf numFmtId="164" fontId="24" fillId="24" borderId="10" xfId="0" applyNumberFormat="1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164" fontId="24" fillId="24" borderId="18" xfId="0" applyNumberFormat="1" applyFont="1" applyFill="1" applyBorder="1" applyAlignment="1">
      <alignment horizontal="center" wrapText="1"/>
    </xf>
    <xf numFmtId="164" fontId="27" fillId="0" borderId="12" xfId="28" applyNumberFormat="1" applyFont="1" applyFill="1" applyBorder="1" applyAlignment="1"/>
    <xf numFmtId="0" fontId="24" fillId="24" borderId="13" xfId="0" applyFont="1" applyFill="1" applyBorder="1" applyAlignment="1">
      <alignment horizontal="center" vertical="center" wrapText="1"/>
    </xf>
    <xf numFmtId="0" fontId="24" fillId="24" borderId="15" xfId="0" applyFont="1" applyFill="1" applyBorder="1" applyAlignment="1">
      <alignment horizontal="center" vertical="center" wrapText="1"/>
    </xf>
    <xf numFmtId="0" fontId="23" fillId="24" borderId="13" xfId="0" applyFont="1" applyFill="1" applyBorder="1" applyAlignment="1">
      <alignment horizontal="center"/>
    </xf>
    <xf numFmtId="0" fontId="23" fillId="24" borderId="14" xfId="0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 vertical="center" textRotation="90"/>
    </xf>
    <xf numFmtId="164" fontId="1" fillId="0" borderId="11" xfId="0" applyNumberFormat="1" applyFont="1" applyFill="1" applyBorder="1" applyAlignment="1">
      <alignment horizontal="center" vertical="center" textRotation="90"/>
    </xf>
    <xf numFmtId="164" fontId="5" fillId="0" borderId="12" xfId="0" applyNumberFormat="1" applyFont="1" applyFill="1" applyBorder="1" applyAlignment="1">
      <alignment horizontal="center" vertical="center" textRotation="90"/>
    </xf>
    <xf numFmtId="164" fontId="5" fillId="0" borderId="18" xfId="0" applyNumberFormat="1" applyFont="1" applyFill="1" applyBorder="1" applyAlignment="1">
      <alignment horizontal="center" vertical="center" textRotation="90"/>
    </xf>
    <xf numFmtId="0" fontId="4" fillId="24" borderId="13" xfId="0" applyFont="1" applyFill="1" applyBorder="1" applyAlignment="1">
      <alignment horizontal="center"/>
    </xf>
    <xf numFmtId="0" fontId="4" fillId="24" borderId="14" xfId="0" applyFont="1" applyFill="1" applyBorder="1" applyAlignment="1">
      <alignment horizontal="center"/>
    </xf>
    <xf numFmtId="0" fontId="4" fillId="24" borderId="15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 wrapText="1"/>
    </xf>
    <xf numFmtId="0" fontId="24" fillId="24" borderId="15" xfId="0" applyFont="1" applyFill="1" applyBorder="1" applyAlignment="1">
      <alignment horizontal="center" wrapText="1"/>
    </xf>
    <xf numFmtId="164" fontId="1" fillId="0" borderId="22" xfId="0" applyNumberFormat="1" applyFont="1" applyFill="1" applyBorder="1" applyAlignment="1">
      <alignment horizontal="center" vertical="center" textRotation="90"/>
    </xf>
    <xf numFmtId="164" fontId="5" fillId="0" borderId="17" xfId="0" applyNumberFormat="1" applyFont="1" applyFill="1" applyBorder="1" applyAlignment="1">
      <alignment horizontal="center" vertical="center" textRotation="90"/>
    </xf>
    <xf numFmtId="164" fontId="5" fillId="0" borderId="23" xfId="0" applyNumberFormat="1" applyFont="1" applyFill="1" applyBorder="1" applyAlignment="1">
      <alignment horizontal="center" vertical="center" textRotation="9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L60"/>
  <sheetViews>
    <sheetView showGridLines="0" tabSelected="1" zoomScaleNormal="100" workbookViewId="0">
      <pane xSplit="3" ySplit="3" topLeftCell="D4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ColWidth="0" defaultRowHeight="12.75" zeroHeight="1" x14ac:dyDescent="0.2"/>
  <cols>
    <col min="1" max="1" width="3.42578125" style="1" customWidth="1"/>
    <col min="2" max="2" width="13.28515625" style="4" customWidth="1"/>
    <col min="3" max="3" width="8.140625" style="28" bestFit="1" customWidth="1"/>
    <col min="4" max="4" width="13.5703125" style="4" customWidth="1"/>
    <col min="5" max="5" width="18.5703125" style="4" bestFit="1" customWidth="1"/>
    <col min="6" max="7" width="12.5703125" style="4" customWidth="1"/>
    <col min="8" max="8" width="14.5703125" style="4" bestFit="1" customWidth="1"/>
    <col min="9" max="9" width="12.5703125" style="1" bestFit="1" customWidth="1"/>
    <col min="10" max="10" width="4" style="3" customWidth="1"/>
    <col min="11" max="12" width="9.140625" style="1" customWidth="1"/>
    <col min="13" max="16384" width="9.140625" style="1" hidden="1"/>
  </cols>
  <sheetData>
    <row r="1" spans="2:10" ht="18" x14ac:dyDescent="0.25">
      <c r="B1" s="65" t="s">
        <v>27</v>
      </c>
      <c r="C1" s="66"/>
      <c r="D1" s="66"/>
      <c r="E1" s="66"/>
      <c r="F1" s="66"/>
      <c r="G1" s="66"/>
      <c r="H1" s="66"/>
      <c r="I1" s="66"/>
      <c r="J1" s="67"/>
    </row>
    <row r="2" spans="2:10" x14ac:dyDescent="0.2">
      <c r="B2" s="2"/>
      <c r="D2" s="5" t="s">
        <v>15</v>
      </c>
      <c r="E2" s="5" t="s">
        <v>16</v>
      </c>
      <c r="F2" s="5" t="s">
        <v>17</v>
      </c>
      <c r="G2" s="52" t="s">
        <v>18</v>
      </c>
      <c r="H2" s="53" t="s">
        <v>33</v>
      </c>
      <c r="I2" s="53" t="s">
        <v>32</v>
      </c>
    </row>
    <row r="3" spans="2:10" s="13" customFormat="1" ht="66" customHeight="1" x14ac:dyDescent="0.2">
      <c r="B3" s="49" t="s">
        <v>13</v>
      </c>
      <c r="C3" s="49" t="s">
        <v>14</v>
      </c>
      <c r="D3" s="49" t="s">
        <v>28</v>
      </c>
      <c r="E3" s="49" t="s">
        <v>29</v>
      </c>
      <c r="F3" s="49" t="s">
        <v>30</v>
      </c>
      <c r="G3" s="50" t="s">
        <v>21</v>
      </c>
      <c r="H3" s="49" t="s">
        <v>26</v>
      </c>
      <c r="I3" s="49" t="s">
        <v>31</v>
      </c>
      <c r="J3" s="49"/>
    </row>
    <row r="4" spans="2:10" s="10" customFormat="1" ht="11.25" x14ac:dyDescent="0.2">
      <c r="B4" s="39" t="s">
        <v>6</v>
      </c>
      <c r="C4" s="38">
        <v>2013</v>
      </c>
      <c r="D4" s="44">
        <v>85057.41</v>
      </c>
      <c r="E4" s="45">
        <v>23237.66</v>
      </c>
      <c r="F4" s="20">
        <v>0</v>
      </c>
      <c r="G4" s="37">
        <v>0</v>
      </c>
      <c r="H4" s="20">
        <f t="shared" ref="H4:H18" si="0">SUM(E4:G4)</f>
        <v>23237.66</v>
      </c>
      <c r="I4" s="20">
        <f t="shared" ref="I4:I6" si="1">(H4*0.5)</f>
        <v>11618.83</v>
      </c>
      <c r="J4" s="68" t="s">
        <v>35</v>
      </c>
    </row>
    <row r="5" spans="2:10" s="10" customFormat="1" ht="11.25" customHeight="1" x14ac:dyDescent="0.2">
      <c r="B5" s="14" t="s">
        <v>7</v>
      </c>
      <c r="C5" s="29">
        <v>2013</v>
      </c>
      <c r="D5" s="46">
        <v>48607.009999999995</v>
      </c>
      <c r="E5" s="47">
        <v>13279.42</v>
      </c>
      <c r="F5" s="8">
        <v>0</v>
      </c>
      <c r="G5" s="10">
        <v>0</v>
      </c>
      <c r="H5" s="8">
        <f t="shared" si="0"/>
        <v>13279.42</v>
      </c>
      <c r="I5" s="8">
        <f t="shared" si="1"/>
        <v>6639.71</v>
      </c>
      <c r="J5" s="68"/>
    </row>
    <row r="6" spans="2:10" s="10" customFormat="1" ht="11.25" x14ac:dyDescent="0.2">
      <c r="B6" s="14" t="s">
        <v>8</v>
      </c>
      <c r="C6" s="29">
        <v>2013</v>
      </c>
      <c r="D6" s="46">
        <v>62306.729999999996</v>
      </c>
      <c r="E6" s="47">
        <v>17022.2</v>
      </c>
      <c r="F6" s="8">
        <v>0</v>
      </c>
      <c r="G6" s="10">
        <v>0</v>
      </c>
      <c r="H6" s="8">
        <f t="shared" si="0"/>
        <v>17022.2</v>
      </c>
      <c r="I6" s="8">
        <f t="shared" si="1"/>
        <v>8511.1</v>
      </c>
      <c r="J6" s="68"/>
    </row>
    <row r="7" spans="2:10" x14ac:dyDescent="0.2">
      <c r="B7" s="27" t="s">
        <v>9</v>
      </c>
      <c r="C7" s="30">
        <v>2014</v>
      </c>
      <c r="D7" s="46">
        <v>70935.12000000001</v>
      </c>
      <c r="E7" s="47">
        <v>18278.080000000002</v>
      </c>
      <c r="F7" s="8">
        <v>0</v>
      </c>
      <c r="G7" s="10">
        <v>0</v>
      </c>
      <c r="H7" s="8">
        <f t="shared" si="0"/>
        <v>18278.080000000002</v>
      </c>
      <c r="I7" s="35">
        <f>(H7*0.5)</f>
        <v>9139.0400000000009</v>
      </c>
      <c r="J7" s="68"/>
    </row>
    <row r="8" spans="2:10" x14ac:dyDescent="0.2">
      <c r="B8" s="27" t="s">
        <v>10</v>
      </c>
      <c r="C8" s="30">
        <v>2014</v>
      </c>
      <c r="D8" s="46">
        <v>59393.820000000007</v>
      </c>
      <c r="E8" s="47">
        <v>15142.8</v>
      </c>
      <c r="F8" s="8">
        <v>0</v>
      </c>
      <c r="G8" s="10">
        <v>0</v>
      </c>
      <c r="H8" s="8">
        <f t="shared" si="0"/>
        <v>15142.8</v>
      </c>
      <c r="I8" s="35">
        <f t="shared" ref="I8:I18" si="2">(H8*0.5)</f>
        <v>7571.4</v>
      </c>
      <c r="J8" s="68"/>
    </row>
    <row r="9" spans="2:10" x14ac:dyDescent="0.2">
      <c r="B9" s="32" t="s">
        <v>11</v>
      </c>
      <c r="C9" s="33">
        <v>2014</v>
      </c>
      <c r="D9" s="48">
        <v>54915.3</v>
      </c>
      <c r="E9" s="47">
        <v>13926.54</v>
      </c>
      <c r="F9" s="16">
        <v>0</v>
      </c>
      <c r="G9" s="17">
        <v>0</v>
      </c>
      <c r="H9" s="16">
        <f t="shared" si="0"/>
        <v>13926.54</v>
      </c>
      <c r="I9" s="16">
        <f t="shared" si="2"/>
        <v>6963.27</v>
      </c>
      <c r="J9" s="68"/>
    </row>
    <row r="10" spans="2:10" x14ac:dyDescent="0.2">
      <c r="B10" s="31" t="s">
        <v>0</v>
      </c>
      <c r="C10" s="41">
        <v>2014</v>
      </c>
      <c r="D10" s="34">
        <v>69916.666666666657</v>
      </c>
      <c r="E10" s="20">
        <v>17730.866666666665</v>
      </c>
      <c r="F10" s="21">
        <v>0</v>
      </c>
      <c r="G10" s="34">
        <v>0</v>
      </c>
      <c r="H10" s="20">
        <f t="shared" si="0"/>
        <v>17730.866666666665</v>
      </c>
      <c r="I10" s="20">
        <f t="shared" si="2"/>
        <v>8865.4333333333325</v>
      </c>
      <c r="J10" s="69" t="s">
        <v>25</v>
      </c>
    </row>
    <row r="11" spans="2:10" x14ac:dyDescent="0.2">
      <c r="B11" s="27" t="s">
        <v>1</v>
      </c>
      <c r="C11" s="42">
        <v>2014</v>
      </c>
      <c r="D11" s="35">
        <v>69916.666666666657</v>
      </c>
      <c r="E11" s="8">
        <v>17730.866666666665</v>
      </c>
      <c r="F11" s="15">
        <v>0</v>
      </c>
      <c r="G11" s="35">
        <v>0</v>
      </c>
      <c r="H11" s="8">
        <f t="shared" si="0"/>
        <v>17730.866666666665</v>
      </c>
      <c r="I11" s="8">
        <f t="shared" si="2"/>
        <v>8865.4333333333325</v>
      </c>
      <c r="J11" s="70"/>
    </row>
    <row r="12" spans="2:10" x14ac:dyDescent="0.2">
      <c r="B12" s="27" t="s">
        <v>2</v>
      </c>
      <c r="C12" s="42">
        <v>2014</v>
      </c>
      <c r="D12" s="35">
        <v>69916.666666666657</v>
      </c>
      <c r="E12" s="8">
        <v>17730.866666666665</v>
      </c>
      <c r="F12" s="15">
        <v>0</v>
      </c>
      <c r="G12" s="35">
        <v>0</v>
      </c>
      <c r="H12" s="8">
        <f t="shared" si="0"/>
        <v>17730.866666666665</v>
      </c>
      <c r="I12" s="8">
        <f t="shared" si="2"/>
        <v>8865.4333333333325</v>
      </c>
      <c r="J12" s="70"/>
    </row>
    <row r="13" spans="2:10" x14ac:dyDescent="0.2">
      <c r="B13" s="27" t="s">
        <v>3</v>
      </c>
      <c r="C13" s="42">
        <v>2014</v>
      </c>
      <c r="D13" s="35">
        <v>69916.666666666657</v>
      </c>
      <c r="E13" s="8">
        <v>17730.866666666665</v>
      </c>
      <c r="F13" s="15">
        <v>0</v>
      </c>
      <c r="G13" s="35">
        <v>0</v>
      </c>
      <c r="H13" s="8">
        <f t="shared" si="0"/>
        <v>17730.866666666665</v>
      </c>
      <c r="I13" s="8">
        <f t="shared" si="2"/>
        <v>8865.4333333333325</v>
      </c>
      <c r="J13" s="70"/>
    </row>
    <row r="14" spans="2:10" x14ac:dyDescent="0.2">
      <c r="B14" s="27" t="s">
        <v>4</v>
      </c>
      <c r="C14" s="42">
        <v>2014</v>
      </c>
      <c r="D14" s="35">
        <v>69916.666666666657</v>
      </c>
      <c r="E14" s="8">
        <v>17730.866666666665</v>
      </c>
      <c r="F14" s="15">
        <v>0</v>
      </c>
      <c r="G14" s="35">
        <v>0</v>
      </c>
      <c r="H14" s="8">
        <f t="shared" si="0"/>
        <v>17730.866666666665</v>
      </c>
      <c r="I14" s="8">
        <f t="shared" si="2"/>
        <v>8865.4333333333325</v>
      </c>
      <c r="J14" s="70"/>
    </row>
    <row r="15" spans="2:10" x14ac:dyDescent="0.2">
      <c r="B15" s="27" t="s">
        <v>5</v>
      </c>
      <c r="C15" s="42">
        <v>2014</v>
      </c>
      <c r="D15" s="35">
        <v>69916.666666666657</v>
      </c>
      <c r="E15" s="8">
        <v>17730.866666666665</v>
      </c>
      <c r="F15" s="15">
        <v>0</v>
      </c>
      <c r="G15" s="35">
        <v>0</v>
      </c>
      <c r="H15" s="8">
        <f t="shared" si="0"/>
        <v>17730.866666666665</v>
      </c>
      <c r="I15" s="8">
        <f t="shared" si="2"/>
        <v>8865.4333333333325</v>
      </c>
      <c r="J15" s="70"/>
    </row>
    <row r="16" spans="2:10" x14ac:dyDescent="0.2">
      <c r="B16" s="27" t="s">
        <v>6</v>
      </c>
      <c r="C16" s="42">
        <v>2014</v>
      </c>
      <c r="D16" s="35">
        <v>69916.666666666657</v>
      </c>
      <c r="E16" s="8">
        <v>17730.866666666665</v>
      </c>
      <c r="F16" s="15">
        <v>0</v>
      </c>
      <c r="G16" s="35">
        <v>0</v>
      </c>
      <c r="H16" s="8">
        <f t="shared" si="0"/>
        <v>17730.866666666665</v>
      </c>
      <c r="I16" s="8">
        <f t="shared" si="2"/>
        <v>8865.4333333333325</v>
      </c>
      <c r="J16" s="70"/>
    </row>
    <row r="17" spans="2:10" x14ac:dyDescent="0.2">
      <c r="B17" s="27" t="s">
        <v>7</v>
      </c>
      <c r="C17" s="42">
        <v>2014</v>
      </c>
      <c r="D17" s="35">
        <v>69916.666666666657</v>
      </c>
      <c r="E17" s="8">
        <v>17730.866666666665</v>
      </c>
      <c r="F17" s="15">
        <v>0</v>
      </c>
      <c r="G17" s="35">
        <v>0</v>
      </c>
      <c r="H17" s="8">
        <f t="shared" si="0"/>
        <v>17730.866666666665</v>
      </c>
      <c r="I17" s="8">
        <f t="shared" si="2"/>
        <v>8865.4333333333325</v>
      </c>
      <c r="J17" s="70"/>
    </row>
    <row r="18" spans="2:10" x14ac:dyDescent="0.2">
      <c r="B18" s="27" t="s">
        <v>8</v>
      </c>
      <c r="C18" s="42">
        <v>2014</v>
      </c>
      <c r="D18" s="35">
        <v>69916.666666666657</v>
      </c>
      <c r="E18" s="8">
        <v>17730.866666666665</v>
      </c>
      <c r="F18" s="15">
        <v>0</v>
      </c>
      <c r="G18" s="35">
        <v>0</v>
      </c>
      <c r="H18" s="8">
        <f t="shared" si="0"/>
        <v>17730.866666666665</v>
      </c>
      <c r="I18" s="8">
        <f t="shared" si="2"/>
        <v>8865.4333333333325</v>
      </c>
      <c r="J18" s="70"/>
    </row>
    <row r="19" spans="2:10" x14ac:dyDescent="0.2">
      <c r="B19" s="27" t="s">
        <v>9</v>
      </c>
      <c r="C19" s="42">
        <v>2015</v>
      </c>
      <c r="D19" s="35">
        <v>72014.166666666672</v>
      </c>
      <c r="E19" s="8">
        <v>14087.283707202905</v>
      </c>
      <c r="F19" s="15">
        <v>0</v>
      </c>
      <c r="G19" s="35">
        <v>0</v>
      </c>
      <c r="H19" s="8">
        <f t="shared" ref="H19:H27" si="3">SUM(E19:G19)</f>
        <v>14087.283707202905</v>
      </c>
      <c r="I19" s="8">
        <f t="shared" ref="I19:I27" si="4">(H19*0.5)</f>
        <v>7043.6418536014526</v>
      </c>
      <c r="J19" s="70"/>
    </row>
    <row r="20" spans="2:10" x14ac:dyDescent="0.2">
      <c r="B20" s="27" t="s">
        <v>10</v>
      </c>
      <c r="C20" s="42">
        <v>2015</v>
      </c>
      <c r="D20" s="35">
        <v>72014.166666666672</v>
      </c>
      <c r="E20" s="8">
        <v>14087.283707202905</v>
      </c>
      <c r="F20" s="15">
        <v>0</v>
      </c>
      <c r="G20" s="35">
        <v>0</v>
      </c>
      <c r="H20" s="8">
        <f t="shared" si="3"/>
        <v>14087.283707202905</v>
      </c>
      <c r="I20" s="8">
        <f t="shared" si="4"/>
        <v>7043.6418536014526</v>
      </c>
      <c r="J20" s="70"/>
    </row>
    <row r="21" spans="2:10" x14ac:dyDescent="0.2">
      <c r="B21" s="27" t="s">
        <v>11</v>
      </c>
      <c r="C21" s="42">
        <v>2015</v>
      </c>
      <c r="D21" s="35">
        <v>72014.166666666672</v>
      </c>
      <c r="E21" s="8">
        <v>14087.283707202905</v>
      </c>
      <c r="F21" s="15">
        <v>0</v>
      </c>
      <c r="G21" s="35">
        <v>0</v>
      </c>
      <c r="H21" s="8">
        <f t="shared" si="3"/>
        <v>14087.283707202905</v>
      </c>
      <c r="I21" s="8">
        <f t="shared" si="4"/>
        <v>7043.6418536014526</v>
      </c>
      <c r="J21" s="70"/>
    </row>
    <row r="22" spans="2:10" x14ac:dyDescent="0.2">
      <c r="B22" s="27" t="s">
        <v>0</v>
      </c>
      <c r="C22" s="42">
        <v>2015</v>
      </c>
      <c r="D22" s="35">
        <v>72014.166666666672</v>
      </c>
      <c r="E22" s="8">
        <v>14087.283707202905</v>
      </c>
      <c r="F22" s="15">
        <v>0</v>
      </c>
      <c r="G22" s="35">
        <v>0</v>
      </c>
      <c r="H22" s="8">
        <f t="shared" si="3"/>
        <v>14087.283707202905</v>
      </c>
      <c r="I22" s="8">
        <f t="shared" si="4"/>
        <v>7043.6418536014526</v>
      </c>
      <c r="J22" s="70"/>
    </row>
    <row r="23" spans="2:10" x14ac:dyDescent="0.2">
      <c r="B23" s="27" t="s">
        <v>1</v>
      </c>
      <c r="C23" s="42">
        <v>2015</v>
      </c>
      <c r="D23" s="35">
        <v>72014.166666666672</v>
      </c>
      <c r="E23" s="8">
        <v>14087.283707202905</v>
      </c>
      <c r="F23" s="15">
        <v>0</v>
      </c>
      <c r="G23" s="35">
        <v>0</v>
      </c>
      <c r="H23" s="8">
        <f t="shared" si="3"/>
        <v>14087.283707202905</v>
      </c>
      <c r="I23" s="8">
        <f t="shared" si="4"/>
        <v>7043.6418536014526</v>
      </c>
      <c r="J23" s="70"/>
    </row>
    <row r="24" spans="2:10" x14ac:dyDescent="0.2">
      <c r="B24" s="27" t="s">
        <v>2</v>
      </c>
      <c r="C24" s="42">
        <v>2015</v>
      </c>
      <c r="D24" s="35">
        <v>72014.166666666672</v>
      </c>
      <c r="E24" s="8">
        <v>14087.283707202905</v>
      </c>
      <c r="F24" s="15">
        <v>0</v>
      </c>
      <c r="G24" s="35">
        <v>0</v>
      </c>
      <c r="H24" s="8">
        <f t="shared" si="3"/>
        <v>14087.283707202905</v>
      </c>
      <c r="I24" s="8">
        <f t="shared" si="4"/>
        <v>7043.6418536014526</v>
      </c>
      <c r="J24" s="70"/>
    </row>
    <row r="25" spans="2:10" x14ac:dyDescent="0.2">
      <c r="B25" s="27" t="s">
        <v>3</v>
      </c>
      <c r="C25" s="42">
        <v>2015</v>
      </c>
      <c r="D25" s="35">
        <v>72014.166666666672</v>
      </c>
      <c r="E25" s="8">
        <v>14087.283707202905</v>
      </c>
      <c r="F25" s="15">
        <v>0</v>
      </c>
      <c r="G25" s="35">
        <v>0</v>
      </c>
      <c r="H25" s="8">
        <f t="shared" si="3"/>
        <v>14087.283707202905</v>
      </c>
      <c r="I25" s="8">
        <f t="shared" si="4"/>
        <v>7043.6418536014526</v>
      </c>
      <c r="J25" s="70"/>
    </row>
    <row r="26" spans="2:10" x14ac:dyDescent="0.2">
      <c r="B26" s="27" t="s">
        <v>4</v>
      </c>
      <c r="C26" s="42">
        <v>2015</v>
      </c>
      <c r="D26" s="35">
        <v>72014.166666666672</v>
      </c>
      <c r="E26" s="8">
        <v>14087.283707202905</v>
      </c>
      <c r="F26" s="15">
        <v>0</v>
      </c>
      <c r="G26" s="35">
        <v>0</v>
      </c>
      <c r="H26" s="8">
        <f t="shared" si="3"/>
        <v>14087.283707202905</v>
      </c>
      <c r="I26" s="8">
        <f t="shared" si="4"/>
        <v>7043.6418536014526</v>
      </c>
      <c r="J26" s="70"/>
    </row>
    <row r="27" spans="2:10" x14ac:dyDescent="0.2">
      <c r="B27" s="32" t="s">
        <v>5</v>
      </c>
      <c r="C27" s="43">
        <v>2015</v>
      </c>
      <c r="D27" s="36">
        <v>72014.166666666672</v>
      </c>
      <c r="E27" s="8">
        <v>14087.283707202905</v>
      </c>
      <c r="F27" s="24">
        <v>0</v>
      </c>
      <c r="G27" s="36">
        <v>0</v>
      </c>
      <c r="H27" s="8">
        <f t="shared" si="3"/>
        <v>14087.283707202905</v>
      </c>
      <c r="I27" s="8">
        <f t="shared" si="4"/>
        <v>7043.6418536014526</v>
      </c>
      <c r="J27" s="71"/>
    </row>
    <row r="28" spans="2:10" x14ac:dyDescent="0.2">
      <c r="B28" s="63" t="s">
        <v>12</v>
      </c>
      <c r="C28" s="64"/>
      <c r="D28" s="51">
        <f t="shared" ref="D28:I28" si="5">SUM(D4:D27)</f>
        <v>1658592.8900000004</v>
      </c>
      <c r="E28" s="51">
        <f t="shared" si="5"/>
        <v>387250.05336482596</v>
      </c>
      <c r="F28" s="51">
        <f t="shared" si="5"/>
        <v>0</v>
      </c>
      <c r="G28" s="51">
        <f t="shared" si="5"/>
        <v>0</v>
      </c>
      <c r="H28" s="51">
        <f t="shared" si="5"/>
        <v>387250.05336482596</v>
      </c>
      <c r="I28" s="51">
        <f t="shared" si="5"/>
        <v>193625.02668241298</v>
      </c>
    </row>
    <row r="29" spans="2:10" x14ac:dyDescent="0.2"/>
    <row r="30" spans="2:10" x14ac:dyDescent="0.2"/>
    <row r="31" spans="2:10" x14ac:dyDescent="0.2"/>
    <row r="32" spans="2:10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</sheetData>
  <mergeCells count="4">
    <mergeCell ref="B28:C28"/>
    <mergeCell ref="B1:J1"/>
    <mergeCell ref="J4:J9"/>
    <mergeCell ref="J10:J27"/>
  </mergeCells>
  <phoneticPr fontId="3" type="noConversion"/>
  <pageMargins left="0.25" right="0.25" top="0.75" bottom="0.75" header="0.3" footer="0.3"/>
  <pageSetup scale="85" orientation="portrait" r:id="rId1"/>
  <headerFooter alignWithMargins="0">
    <oddHeader xml:space="preserve">&amp;R&amp;"Arial,Bold"&amp;14SCHEDULE JEM-SLI-2&amp;12
</oddHeader>
  </headerFooter>
  <ignoredErrors>
    <ignoredError sqref="H4:H18 H19:I27" formulaRange="1"/>
    <ignoredError sqref="D2:F2 G2 I2" numberStoredAsText="1"/>
    <ignoredError sqref="H28:I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60"/>
  <sheetViews>
    <sheetView showGridLines="0" zoomScaleNormal="100" workbookViewId="0">
      <pane xSplit="3" ySplit="4" topLeftCell="D5" activePane="bottomRight" state="frozen"/>
      <selection activeCell="E28" sqref="E28"/>
      <selection pane="topRight" activeCell="E28" sqref="E28"/>
      <selection pane="bottomLeft" activeCell="E28" sqref="E28"/>
      <selection pane="bottomRight" activeCell="E41" sqref="E41"/>
    </sheetView>
  </sheetViews>
  <sheetFormatPr defaultColWidth="0" defaultRowHeight="11.25" zeroHeight="1" x14ac:dyDescent="0.2"/>
  <cols>
    <col min="1" max="1" width="2.140625" style="6" customWidth="1"/>
    <col min="2" max="2" width="18" style="6" customWidth="1"/>
    <col min="3" max="3" width="7.140625" style="11" bestFit="1" customWidth="1"/>
    <col min="4" max="4" width="17.7109375" style="6" customWidth="1"/>
    <col min="5" max="5" width="14.85546875" style="6" customWidth="1"/>
    <col min="6" max="6" width="18.85546875" style="6" bestFit="1" customWidth="1"/>
    <col min="7" max="7" width="10.5703125" style="6" customWidth="1"/>
    <col min="8" max="8" width="12.85546875" style="6" bestFit="1" customWidth="1"/>
    <col min="9" max="9" width="16" style="6" bestFit="1" customWidth="1"/>
    <col min="10" max="10" width="9.85546875" style="6" bestFit="1" customWidth="1"/>
    <col min="11" max="11" width="4" style="9" customWidth="1"/>
    <col min="12" max="12" width="9.85546875" style="6" customWidth="1"/>
    <col min="13" max="14" width="9.140625" style="6" customWidth="1"/>
    <col min="15" max="16384" width="9.140625" style="6" hidden="1"/>
  </cols>
  <sheetData>
    <row r="1" spans="2:13" s="12" customFormat="1" ht="15.75" x14ac:dyDescent="0.25">
      <c r="B1" s="72" t="s">
        <v>34</v>
      </c>
      <c r="C1" s="73"/>
      <c r="D1" s="73"/>
      <c r="E1" s="73"/>
      <c r="F1" s="73"/>
      <c r="G1" s="73"/>
      <c r="H1" s="73"/>
      <c r="I1" s="73"/>
      <c r="J1" s="73"/>
      <c r="K1" s="74"/>
    </row>
    <row r="2" spans="2:13" x14ac:dyDescent="0.2">
      <c r="B2" s="7"/>
    </row>
    <row r="3" spans="2:13" x14ac:dyDescent="0.2">
      <c r="B3" s="7"/>
    </row>
    <row r="4" spans="2:13" ht="45" x14ac:dyDescent="0.2">
      <c r="B4" s="54" t="s">
        <v>13</v>
      </c>
      <c r="C4" s="54" t="s">
        <v>14</v>
      </c>
      <c r="D4" s="49" t="s">
        <v>22</v>
      </c>
      <c r="E4" s="55" t="s">
        <v>19</v>
      </c>
      <c r="F4" s="49" t="s">
        <v>23</v>
      </c>
      <c r="G4" s="55" t="s">
        <v>24</v>
      </c>
      <c r="H4" s="49" t="s">
        <v>20</v>
      </c>
      <c r="I4" s="55" t="s">
        <v>21</v>
      </c>
      <c r="J4" s="49" t="s">
        <v>12</v>
      </c>
      <c r="K4" s="49"/>
    </row>
    <row r="5" spans="2:13" x14ac:dyDescent="0.2">
      <c r="B5" s="56" t="s">
        <v>6</v>
      </c>
      <c r="C5" s="57">
        <v>2013</v>
      </c>
      <c r="D5" s="44">
        <v>23237.66</v>
      </c>
      <c r="E5" s="37">
        <v>0</v>
      </c>
      <c r="F5" s="44">
        <v>0</v>
      </c>
      <c r="G5" s="37">
        <v>0</v>
      </c>
      <c r="H5" s="20">
        <v>0</v>
      </c>
      <c r="I5" s="37">
        <v>0</v>
      </c>
      <c r="J5" s="20">
        <f t="shared" ref="J5:J28" si="0">SUM(D5:I5)</f>
        <v>23237.66</v>
      </c>
      <c r="K5" s="68" t="s">
        <v>35</v>
      </c>
      <c r="L5" s="9"/>
      <c r="M5" s="9"/>
    </row>
    <row r="6" spans="2:13" ht="11.25" customHeight="1" x14ac:dyDescent="0.2">
      <c r="B6" s="18" t="s">
        <v>7</v>
      </c>
      <c r="C6" s="19">
        <v>2013</v>
      </c>
      <c r="D6" s="46">
        <v>13279.42</v>
      </c>
      <c r="E6" s="10">
        <v>0</v>
      </c>
      <c r="F6" s="46">
        <v>0</v>
      </c>
      <c r="G6" s="9">
        <v>0</v>
      </c>
      <c r="H6" s="8">
        <v>0</v>
      </c>
      <c r="I6" s="9">
        <v>0</v>
      </c>
      <c r="J6" s="35">
        <f>SUM(D6:I6)</f>
        <v>13279.42</v>
      </c>
      <c r="K6" s="70"/>
      <c r="L6" s="9"/>
      <c r="M6" s="9"/>
    </row>
    <row r="7" spans="2:13" x14ac:dyDescent="0.2">
      <c r="B7" s="18" t="s">
        <v>8</v>
      </c>
      <c r="C7" s="19">
        <v>2013</v>
      </c>
      <c r="D7" s="46">
        <v>17022.2</v>
      </c>
      <c r="E7" s="10">
        <v>0</v>
      </c>
      <c r="F7" s="46">
        <v>0</v>
      </c>
      <c r="G7" s="10">
        <v>0</v>
      </c>
      <c r="H7" s="8">
        <v>0</v>
      </c>
      <c r="I7" s="10">
        <v>0</v>
      </c>
      <c r="J7" s="8">
        <f t="shared" si="0"/>
        <v>17022.2</v>
      </c>
      <c r="K7" s="70"/>
      <c r="L7" s="9"/>
      <c r="M7" s="9"/>
    </row>
    <row r="8" spans="2:13" x14ac:dyDescent="0.2">
      <c r="B8" s="25" t="s">
        <v>9</v>
      </c>
      <c r="C8" s="22">
        <v>2014</v>
      </c>
      <c r="D8" s="46">
        <v>18278.080000000002</v>
      </c>
      <c r="E8" s="10">
        <v>0</v>
      </c>
      <c r="F8" s="46">
        <v>0</v>
      </c>
      <c r="G8" s="10">
        <v>0</v>
      </c>
      <c r="H8" s="8">
        <v>0</v>
      </c>
      <c r="I8" s="15">
        <v>0</v>
      </c>
      <c r="J8" s="35">
        <f t="shared" si="0"/>
        <v>18278.080000000002</v>
      </c>
      <c r="K8" s="70"/>
      <c r="L8" s="9"/>
      <c r="M8" s="9"/>
    </row>
    <row r="9" spans="2:13" x14ac:dyDescent="0.2">
      <c r="B9" s="25" t="s">
        <v>10</v>
      </c>
      <c r="C9" s="22">
        <v>2014</v>
      </c>
      <c r="D9" s="46">
        <v>15142.8</v>
      </c>
      <c r="E9" s="10">
        <v>0</v>
      </c>
      <c r="F9" s="62">
        <v>0</v>
      </c>
      <c r="G9" s="10">
        <v>0</v>
      </c>
      <c r="H9" s="8">
        <v>0</v>
      </c>
      <c r="I9" s="15">
        <v>0</v>
      </c>
      <c r="J9" s="35">
        <f t="shared" si="0"/>
        <v>15142.8</v>
      </c>
      <c r="K9" s="70"/>
      <c r="L9" s="9"/>
      <c r="M9" s="9"/>
    </row>
    <row r="10" spans="2:13" x14ac:dyDescent="0.2">
      <c r="B10" s="26" t="s">
        <v>11</v>
      </c>
      <c r="C10" s="23">
        <v>2014</v>
      </c>
      <c r="D10" s="48">
        <v>13926.54</v>
      </c>
      <c r="E10" s="17">
        <v>0</v>
      </c>
      <c r="F10" s="48">
        <v>0</v>
      </c>
      <c r="G10" s="17">
        <v>0</v>
      </c>
      <c r="H10" s="16">
        <v>0</v>
      </c>
      <c r="I10" s="24">
        <v>0</v>
      </c>
      <c r="J10" s="35">
        <f t="shared" si="0"/>
        <v>13926.54</v>
      </c>
      <c r="K10" s="70"/>
      <c r="L10" s="9"/>
      <c r="M10" s="9"/>
    </row>
    <row r="11" spans="2:13" x14ac:dyDescent="0.2">
      <c r="B11" s="25" t="s">
        <v>0</v>
      </c>
      <c r="C11" s="22">
        <v>2014</v>
      </c>
      <c r="D11" s="8">
        <f>'JEM-SL1-2'!E10</f>
        <v>17730.866666666665</v>
      </c>
      <c r="E11" s="21">
        <v>0</v>
      </c>
      <c r="F11" s="20">
        <v>0</v>
      </c>
      <c r="G11" s="20">
        <v>0</v>
      </c>
      <c r="H11" s="20">
        <v>0</v>
      </c>
      <c r="I11" s="20">
        <v>0</v>
      </c>
      <c r="J11" s="20">
        <f t="shared" si="0"/>
        <v>17730.866666666665</v>
      </c>
      <c r="K11" s="77" t="s">
        <v>25</v>
      </c>
      <c r="L11" s="9"/>
    </row>
    <row r="12" spans="2:13" x14ac:dyDescent="0.2">
      <c r="B12" s="25" t="s">
        <v>1</v>
      </c>
      <c r="C12" s="22">
        <v>2014</v>
      </c>
      <c r="D12" s="8">
        <f>'JEM-SL1-2'!E11</f>
        <v>17730.866666666665</v>
      </c>
      <c r="E12" s="15">
        <v>0</v>
      </c>
      <c r="F12" s="8">
        <v>0</v>
      </c>
      <c r="G12" s="8">
        <v>0</v>
      </c>
      <c r="H12" s="8">
        <v>0</v>
      </c>
      <c r="I12" s="8">
        <v>0</v>
      </c>
      <c r="J12" s="8">
        <f t="shared" si="0"/>
        <v>17730.866666666665</v>
      </c>
      <c r="K12" s="78"/>
      <c r="L12" s="9"/>
    </row>
    <row r="13" spans="2:13" x14ac:dyDescent="0.2">
      <c r="B13" s="25" t="s">
        <v>2</v>
      </c>
      <c r="C13" s="22">
        <v>2014</v>
      </c>
      <c r="D13" s="8">
        <f>'JEM-SL1-2'!E12</f>
        <v>17730.866666666665</v>
      </c>
      <c r="E13" s="15">
        <v>0</v>
      </c>
      <c r="F13" s="8">
        <v>0</v>
      </c>
      <c r="G13" s="8">
        <v>0</v>
      </c>
      <c r="H13" s="8">
        <v>0</v>
      </c>
      <c r="I13" s="8">
        <v>0</v>
      </c>
      <c r="J13" s="8">
        <f t="shared" si="0"/>
        <v>17730.866666666665</v>
      </c>
      <c r="K13" s="78"/>
      <c r="L13" s="9"/>
    </row>
    <row r="14" spans="2:13" x14ac:dyDescent="0.2">
      <c r="B14" s="25" t="s">
        <v>3</v>
      </c>
      <c r="C14" s="22">
        <v>2014</v>
      </c>
      <c r="D14" s="8">
        <f>'JEM-SL1-2'!E13</f>
        <v>17730.866666666665</v>
      </c>
      <c r="E14" s="15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17730.866666666665</v>
      </c>
      <c r="K14" s="78"/>
      <c r="L14" s="9"/>
    </row>
    <row r="15" spans="2:13" x14ac:dyDescent="0.2">
      <c r="B15" s="25" t="s">
        <v>4</v>
      </c>
      <c r="C15" s="22">
        <v>2014</v>
      </c>
      <c r="D15" s="8">
        <f>'JEM-SL1-2'!E14</f>
        <v>17730.866666666665</v>
      </c>
      <c r="E15" s="15">
        <v>0</v>
      </c>
      <c r="F15" s="8">
        <v>0</v>
      </c>
      <c r="G15" s="8">
        <v>0</v>
      </c>
      <c r="H15" s="8">
        <v>0</v>
      </c>
      <c r="I15" s="8">
        <v>0</v>
      </c>
      <c r="J15" s="8">
        <f t="shared" si="0"/>
        <v>17730.866666666665</v>
      </c>
      <c r="K15" s="78"/>
      <c r="L15" s="9"/>
    </row>
    <row r="16" spans="2:13" x14ac:dyDescent="0.2">
      <c r="B16" s="25" t="s">
        <v>5</v>
      </c>
      <c r="C16" s="22">
        <v>2014</v>
      </c>
      <c r="D16" s="8">
        <f>'JEM-SL1-2'!E15</f>
        <v>17730.866666666665</v>
      </c>
      <c r="E16" s="15">
        <v>0</v>
      </c>
      <c r="F16" s="8">
        <v>0</v>
      </c>
      <c r="G16" s="8">
        <v>0</v>
      </c>
      <c r="H16" s="8">
        <v>0</v>
      </c>
      <c r="I16" s="8">
        <v>0</v>
      </c>
      <c r="J16" s="8">
        <f t="shared" si="0"/>
        <v>17730.866666666665</v>
      </c>
      <c r="K16" s="78"/>
      <c r="L16" s="9"/>
    </row>
    <row r="17" spans="2:12" x14ac:dyDescent="0.2">
      <c r="B17" s="25" t="s">
        <v>6</v>
      </c>
      <c r="C17" s="22">
        <v>2014</v>
      </c>
      <c r="D17" s="8">
        <f>'JEM-SL1-2'!E16</f>
        <v>17730.866666666665</v>
      </c>
      <c r="E17" s="15">
        <v>0</v>
      </c>
      <c r="F17" s="8">
        <v>0</v>
      </c>
      <c r="G17" s="8">
        <v>0</v>
      </c>
      <c r="H17" s="8">
        <v>0</v>
      </c>
      <c r="I17" s="8">
        <v>0</v>
      </c>
      <c r="J17" s="8">
        <f t="shared" si="0"/>
        <v>17730.866666666665</v>
      </c>
      <c r="K17" s="78"/>
      <c r="L17" s="9"/>
    </row>
    <row r="18" spans="2:12" x14ac:dyDescent="0.2">
      <c r="B18" s="25" t="s">
        <v>7</v>
      </c>
      <c r="C18" s="22">
        <v>2014</v>
      </c>
      <c r="D18" s="8">
        <f>'JEM-SL1-2'!E17</f>
        <v>17730.866666666665</v>
      </c>
      <c r="E18" s="15">
        <v>0</v>
      </c>
      <c r="F18" s="8">
        <v>0</v>
      </c>
      <c r="G18" s="8">
        <v>0</v>
      </c>
      <c r="H18" s="8">
        <v>0</v>
      </c>
      <c r="I18" s="8">
        <v>0</v>
      </c>
      <c r="J18" s="8">
        <f t="shared" si="0"/>
        <v>17730.866666666665</v>
      </c>
      <c r="K18" s="78"/>
      <c r="L18" s="9"/>
    </row>
    <row r="19" spans="2:12" x14ac:dyDescent="0.2">
      <c r="B19" s="25" t="s">
        <v>8</v>
      </c>
      <c r="C19" s="22">
        <v>2014</v>
      </c>
      <c r="D19" s="8">
        <f>'JEM-SL1-2'!E18</f>
        <v>17730.866666666665</v>
      </c>
      <c r="E19" s="15">
        <v>0</v>
      </c>
      <c r="F19" s="8">
        <v>0</v>
      </c>
      <c r="G19" s="8">
        <v>0</v>
      </c>
      <c r="H19" s="8">
        <v>0</v>
      </c>
      <c r="I19" s="8">
        <v>0</v>
      </c>
      <c r="J19" s="8">
        <f t="shared" si="0"/>
        <v>17730.866666666665</v>
      </c>
      <c r="K19" s="78"/>
      <c r="L19" s="9"/>
    </row>
    <row r="20" spans="2:12" x14ac:dyDescent="0.2">
      <c r="B20" s="59" t="s">
        <v>9</v>
      </c>
      <c r="C20" s="30">
        <v>2015</v>
      </c>
      <c r="D20" s="8">
        <f>'JEM-SL1-2'!E19</f>
        <v>14087.283707202905</v>
      </c>
      <c r="E20" s="15">
        <v>0</v>
      </c>
      <c r="F20" s="8">
        <v>0</v>
      </c>
      <c r="G20" s="8">
        <v>0</v>
      </c>
      <c r="H20" s="8">
        <v>0</v>
      </c>
      <c r="I20" s="8">
        <v>0</v>
      </c>
      <c r="J20" s="8">
        <f t="shared" si="0"/>
        <v>14087.283707202905</v>
      </c>
      <c r="K20" s="78"/>
      <c r="L20" s="9"/>
    </row>
    <row r="21" spans="2:12" x14ac:dyDescent="0.2">
      <c r="B21" s="59" t="s">
        <v>10</v>
      </c>
      <c r="C21" s="30">
        <v>2015</v>
      </c>
      <c r="D21" s="8">
        <f>'JEM-SL1-2'!E20</f>
        <v>14087.283707202905</v>
      </c>
      <c r="E21" s="15">
        <v>0</v>
      </c>
      <c r="F21" s="8">
        <v>0</v>
      </c>
      <c r="G21" s="8">
        <v>0</v>
      </c>
      <c r="H21" s="8">
        <v>0</v>
      </c>
      <c r="I21" s="8">
        <v>0</v>
      </c>
      <c r="J21" s="8">
        <f t="shared" si="0"/>
        <v>14087.283707202905</v>
      </c>
      <c r="K21" s="78"/>
      <c r="L21" s="9"/>
    </row>
    <row r="22" spans="2:12" x14ac:dyDescent="0.2">
      <c r="B22" s="59" t="s">
        <v>11</v>
      </c>
      <c r="C22" s="30">
        <v>2015</v>
      </c>
      <c r="D22" s="8">
        <f>'JEM-SL1-2'!E21</f>
        <v>14087.283707202905</v>
      </c>
      <c r="E22" s="15">
        <v>0</v>
      </c>
      <c r="F22" s="8">
        <v>0</v>
      </c>
      <c r="G22" s="8">
        <v>0</v>
      </c>
      <c r="H22" s="8">
        <v>0</v>
      </c>
      <c r="I22" s="8">
        <v>0</v>
      </c>
      <c r="J22" s="8">
        <f t="shared" si="0"/>
        <v>14087.283707202905</v>
      </c>
      <c r="K22" s="78"/>
      <c r="L22" s="9"/>
    </row>
    <row r="23" spans="2:12" x14ac:dyDescent="0.2">
      <c r="B23" s="59" t="s">
        <v>0</v>
      </c>
      <c r="C23" s="30">
        <v>2015</v>
      </c>
      <c r="D23" s="8">
        <f>'JEM-SL1-2'!E22</f>
        <v>14087.283707202905</v>
      </c>
      <c r="E23" s="15">
        <v>0</v>
      </c>
      <c r="F23" s="8">
        <v>0</v>
      </c>
      <c r="G23" s="8">
        <v>0</v>
      </c>
      <c r="H23" s="8">
        <v>0</v>
      </c>
      <c r="I23" s="8">
        <v>0</v>
      </c>
      <c r="J23" s="8">
        <f t="shared" si="0"/>
        <v>14087.283707202905</v>
      </c>
      <c r="K23" s="78"/>
      <c r="L23" s="9"/>
    </row>
    <row r="24" spans="2:12" x14ac:dyDescent="0.2">
      <c r="B24" s="59" t="s">
        <v>1</v>
      </c>
      <c r="C24" s="30">
        <v>2015</v>
      </c>
      <c r="D24" s="8">
        <f>'JEM-SL1-2'!E23</f>
        <v>14087.283707202905</v>
      </c>
      <c r="E24" s="15">
        <v>0</v>
      </c>
      <c r="F24" s="8">
        <v>0</v>
      </c>
      <c r="G24" s="8">
        <v>0</v>
      </c>
      <c r="H24" s="8">
        <v>0</v>
      </c>
      <c r="I24" s="8">
        <v>0</v>
      </c>
      <c r="J24" s="8">
        <f t="shared" si="0"/>
        <v>14087.283707202905</v>
      </c>
      <c r="K24" s="78"/>
      <c r="L24" s="9"/>
    </row>
    <row r="25" spans="2:12" x14ac:dyDescent="0.2">
      <c r="B25" s="59" t="s">
        <v>2</v>
      </c>
      <c r="C25" s="30">
        <v>2015</v>
      </c>
      <c r="D25" s="8">
        <f>'JEM-SL1-2'!E24</f>
        <v>14087.283707202905</v>
      </c>
      <c r="E25" s="15">
        <v>0</v>
      </c>
      <c r="F25" s="8">
        <v>0</v>
      </c>
      <c r="G25" s="8">
        <v>0</v>
      </c>
      <c r="H25" s="8">
        <v>0</v>
      </c>
      <c r="I25" s="8">
        <v>0</v>
      </c>
      <c r="J25" s="8">
        <f t="shared" si="0"/>
        <v>14087.283707202905</v>
      </c>
      <c r="K25" s="78"/>
      <c r="L25" s="9"/>
    </row>
    <row r="26" spans="2:12" x14ac:dyDescent="0.2">
      <c r="B26" s="59" t="s">
        <v>3</v>
      </c>
      <c r="C26" s="30">
        <v>2015</v>
      </c>
      <c r="D26" s="8">
        <f>'JEM-SL1-2'!E25</f>
        <v>14087.283707202905</v>
      </c>
      <c r="E26" s="15">
        <v>0</v>
      </c>
      <c r="F26" s="8">
        <v>0</v>
      </c>
      <c r="G26" s="8">
        <v>0</v>
      </c>
      <c r="H26" s="8">
        <v>0</v>
      </c>
      <c r="I26" s="8">
        <v>0</v>
      </c>
      <c r="J26" s="8">
        <f t="shared" si="0"/>
        <v>14087.283707202905</v>
      </c>
      <c r="K26" s="78"/>
      <c r="L26" s="9"/>
    </row>
    <row r="27" spans="2:12" x14ac:dyDescent="0.2">
      <c r="B27" s="59" t="s">
        <v>4</v>
      </c>
      <c r="C27" s="30">
        <v>2015</v>
      </c>
      <c r="D27" s="8">
        <f>'JEM-SL1-2'!E26</f>
        <v>14087.283707202905</v>
      </c>
      <c r="E27" s="15">
        <v>0</v>
      </c>
      <c r="F27" s="8">
        <v>0</v>
      </c>
      <c r="G27" s="8">
        <v>0</v>
      </c>
      <c r="H27" s="8">
        <v>0</v>
      </c>
      <c r="I27" s="8">
        <v>0</v>
      </c>
      <c r="J27" s="8">
        <f t="shared" si="0"/>
        <v>14087.283707202905</v>
      </c>
      <c r="K27" s="78"/>
      <c r="L27" s="9"/>
    </row>
    <row r="28" spans="2:12" x14ac:dyDescent="0.2">
      <c r="B28" s="60" t="s">
        <v>5</v>
      </c>
      <c r="C28" s="33">
        <v>2015</v>
      </c>
      <c r="D28" s="16">
        <f>'JEM-SL1-2'!E27</f>
        <v>14087.283707202905</v>
      </c>
      <c r="E28" s="24">
        <v>0</v>
      </c>
      <c r="F28" s="16">
        <v>0</v>
      </c>
      <c r="G28" s="16">
        <v>0</v>
      </c>
      <c r="H28" s="16">
        <v>0</v>
      </c>
      <c r="I28" s="16">
        <v>0</v>
      </c>
      <c r="J28" s="8">
        <f t="shared" si="0"/>
        <v>14087.283707202905</v>
      </c>
      <c r="K28" s="79"/>
      <c r="L28" s="9"/>
    </row>
    <row r="29" spans="2:12" x14ac:dyDescent="0.2">
      <c r="B29" s="75" t="s">
        <v>12</v>
      </c>
      <c r="C29" s="76"/>
      <c r="D29" s="61">
        <f t="shared" ref="D29:J29" si="1">SUM(D5:D28)</f>
        <v>387250.05336482596</v>
      </c>
      <c r="E29" s="61">
        <f t="shared" si="1"/>
        <v>0</v>
      </c>
      <c r="F29" s="61">
        <f t="shared" si="1"/>
        <v>0</v>
      </c>
      <c r="G29" s="61">
        <f t="shared" si="1"/>
        <v>0</v>
      </c>
      <c r="H29" s="61">
        <f t="shared" si="1"/>
        <v>0</v>
      </c>
      <c r="I29" s="61">
        <f t="shared" si="1"/>
        <v>0</v>
      </c>
      <c r="J29" s="58">
        <f t="shared" si="1"/>
        <v>387250.05336482596</v>
      </c>
      <c r="K29" s="40"/>
    </row>
    <row r="30" spans="2:12" x14ac:dyDescent="0.2"/>
    <row r="31" spans="2:12" x14ac:dyDescent="0.2"/>
    <row r="32" spans="2:1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</sheetData>
  <mergeCells count="4">
    <mergeCell ref="B1:K1"/>
    <mergeCell ref="K5:K10"/>
    <mergeCell ref="B29:C29"/>
    <mergeCell ref="K11:K28"/>
  </mergeCells>
  <phoneticPr fontId="3" type="noConversion"/>
  <pageMargins left="0.25" right="0.25" top="0.75" bottom="0.75" header="0.3" footer="0.3"/>
  <pageSetup scale="80" orientation="portrait" r:id="rId1"/>
  <headerFooter alignWithMargins="0">
    <oddHeader xml:space="preserve">&amp;R&amp;"Arial,Bold"&amp;14SCHEDULE JEM-SLI-3 
</oddHeader>
  </headerFooter>
  <ignoredErrors>
    <ignoredError sqref="J5:J10 J20:J28 J11:J19" formulaRange="1"/>
    <ignoredError sqref="J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JEM-SL1-2</vt:lpstr>
      <vt:lpstr>JEM-SL1-3</vt:lpstr>
      <vt:lpstr>'JEM-SL1-2'!Print_Area</vt:lpstr>
      <vt:lpstr>'JEM-SL1-3'!Print_Area</vt:lpstr>
    </vt:vector>
  </TitlesOfParts>
  <Company>PSEG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McGivney, Karen A.</dc:creator>
  <cp:lastModifiedBy>McFadden, Michael</cp:lastModifiedBy>
  <cp:lastPrinted>2014-06-02T17:22:51Z</cp:lastPrinted>
  <dcterms:created xsi:type="dcterms:W3CDTF">2008-04-01T18:26:29Z</dcterms:created>
  <dcterms:modified xsi:type="dcterms:W3CDTF">2014-06-23T11:54:54Z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